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90" windowWidth="10410" windowHeight="7590"/>
  </bookViews>
  <sheets>
    <sheet name="Sheet1" sheetId="2" r:id="rId1"/>
  </sheets>
  <definedNames>
    <definedName name="_xlnm.Print_Titles" localSheetId="0">Sheet1!$4:$7</definedName>
  </definedNames>
  <calcPr calcId="144525"/>
</workbook>
</file>

<file path=xl/calcChain.xml><?xml version="1.0" encoding="utf-8"?>
<calcChain xmlns="http://schemas.openxmlformats.org/spreadsheetml/2006/main">
  <c r="D41" i="2" l="1"/>
  <c r="D40" i="2"/>
  <c r="C40" i="2" s="1"/>
  <c r="D38" i="2"/>
  <c r="D37" i="2"/>
  <c r="C37" i="2" s="1"/>
  <c r="D35" i="2"/>
  <c r="C35" i="2" s="1"/>
  <c r="D34" i="2"/>
  <c r="AC33" i="2"/>
  <c r="AD33" i="2"/>
  <c r="AC36" i="2"/>
  <c r="AD36" i="2"/>
  <c r="AE36" i="2"/>
  <c r="AC39" i="2"/>
  <c r="AD39" i="2"/>
  <c r="AD32" i="2" s="1"/>
  <c r="AE39" i="2"/>
  <c r="E41" i="2"/>
  <c r="E39" i="2" s="1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C34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E33" i="2"/>
  <c r="C38" i="2"/>
  <c r="C41" i="2"/>
  <c r="F41" i="2"/>
  <c r="G10" i="2"/>
  <c r="G14" i="2"/>
  <c r="G19" i="2"/>
  <c r="G28" i="2"/>
  <c r="G26" i="2" s="1"/>
  <c r="G30" i="2"/>
  <c r="C39" i="2" l="1"/>
  <c r="D33" i="2"/>
  <c r="C33" i="2"/>
  <c r="D39" i="2"/>
  <c r="G32" i="2"/>
  <c r="G9" i="2"/>
  <c r="G25" i="2"/>
  <c r="G23" i="2"/>
  <c r="G22" i="2" s="1"/>
  <c r="G18" i="2" s="1"/>
  <c r="G8" i="2" s="1"/>
  <c r="D15" i="2" l="1"/>
  <c r="D16" i="2"/>
  <c r="D17" i="2"/>
  <c r="AE32" i="2" l="1"/>
  <c r="D24" i="2" l="1"/>
  <c r="D21" i="2"/>
  <c r="D12" i="2"/>
  <c r="D13" i="2"/>
  <c r="D11" i="2"/>
  <c r="C36" i="2"/>
  <c r="C32" i="2" s="1"/>
  <c r="C30" i="2"/>
  <c r="C26" i="2"/>
  <c r="C22" i="2"/>
  <c r="C19" i="2"/>
  <c r="C14" i="2"/>
  <c r="C10" i="2"/>
  <c r="C9" i="2" l="1"/>
  <c r="C8" i="2" s="1"/>
  <c r="D36" i="2"/>
  <c r="C25" i="2"/>
  <c r="C18" i="2"/>
  <c r="D10" i="2"/>
  <c r="AA19" i="2" l="1"/>
  <c r="AE30" i="2"/>
  <c r="AE26" i="2"/>
  <c r="AE22" i="2"/>
  <c r="AE14" i="2"/>
  <c r="AE20" i="2" s="1"/>
  <c r="AE19" i="2" s="1"/>
  <c r="AE10" i="2"/>
  <c r="F19" i="2"/>
  <c r="E30" i="2"/>
  <c r="F30" i="2"/>
  <c r="AC30" i="2"/>
  <c r="AA30" i="2"/>
  <c r="H30" i="2"/>
  <c r="I30" i="2"/>
  <c r="K30" i="2"/>
  <c r="X30" i="2"/>
  <c r="L30" i="2"/>
  <c r="M30" i="2"/>
  <c r="N30" i="2"/>
  <c r="O30" i="2"/>
  <c r="P30" i="2"/>
  <c r="Q30" i="2"/>
  <c r="R30" i="2"/>
  <c r="S30" i="2"/>
  <c r="J30" i="2"/>
  <c r="U30" i="2"/>
  <c r="V30" i="2"/>
  <c r="W30" i="2"/>
  <c r="Y30" i="2"/>
  <c r="T30" i="2"/>
  <c r="Z30" i="2"/>
  <c r="AE9" i="2" l="1"/>
  <c r="D32" i="2"/>
  <c r="AE25" i="2"/>
  <c r="AE18" i="2"/>
  <c r="AE8" i="2" l="1"/>
  <c r="E32" i="2"/>
  <c r="F32" i="2"/>
  <c r="AC32" i="2"/>
  <c r="AA32" i="2"/>
  <c r="AB32" i="2"/>
  <c r="H32" i="2"/>
  <c r="I32" i="2"/>
  <c r="K32" i="2"/>
  <c r="X32" i="2"/>
  <c r="L32" i="2"/>
  <c r="M32" i="2"/>
  <c r="N32" i="2"/>
  <c r="O32" i="2"/>
  <c r="P32" i="2"/>
  <c r="Q32" i="2"/>
  <c r="R32" i="2"/>
  <c r="S32" i="2"/>
  <c r="J32" i="2"/>
  <c r="U32" i="2"/>
  <c r="V32" i="2"/>
  <c r="W32" i="2"/>
  <c r="Y32" i="2"/>
  <c r="T32" i="2"/>
  <c r="Z32" i="2"/>
  <c r="F26" i="2"/>
  <c r="F25" i="2" s="1"/>
  <c r="AC26" i="2"/>
  <c r="AC25" i="2" s="1"/>
  <c r="AA26" i="2"/>
  <c r="AA25" i="2" s="1"/>
  <c r="H26" i="2"/>
  <c r="H25" i="2" s="1"/>
  <c r="I26" i="2"/>
  <c r="I25" i="2" s="1"/>
  <c r="K26" i="2"/>
  <c r="K25" i="2" s="1"/>
  <c r="X26" i="2"/>
  <c r="X25" i="2" s="1"/>
  <c r="L26" i="2"/>
  <c r="L25" i="2" s="1"/>
  <c r="M26" i="2"/>
  <c r="M25" i="2" s="1"/>
  <c r="N26" i="2"/>
  <c r="N25" i="2" s="1"/>
  <c r="O26" i="2"/>
  <c r="O25" i="2" s="1"/>
  <c r="P26" i="2"/>
  <c r="P25" i="2" s="1"/>
  <c r="Q26" i="2"/>
  <c r="Q25" i="2" s="1"/>
  <c r="R26" i="2"/>
  <c r="R25" i="2" s="1"/>
  <c r="S26" i="2"/>
  <c r="S25" i="2" s="1"/>
  <c r="J26" i="2"/>
  <c r="J25" i="2" s="1"/>
  <c r="U26" i="2"/>
  <c r="U25" i="2" s="1"/>
  <c r="V26" i="2"/>
  <c r="V25" i="2" s="1"/>
  <c r="W26" i="2"/>
  <c r="W25" i="2" s="1"/>
  <c r="Y26" i="2"/>
  <c r="Y25" i="2" s="1"/>
  <c r="T26" i="2"/>
  <c r="T25" i="2" s="1"/>
  <c r="Z26" i="2"/>
  <c r="Z25" i="2" s="1"/>
  <c r="AB27" i="2"/>
  <c r="D27" i="2" s="1"/>
  <c r="F22" i="2"/>
  <c r="F18" i="2" s="1"/>
  <c r="AC22" i="2"/>
  <c r="AA22" i="2"/>
  <c r="AA18" i="2" s="1"/>
  <c r="AB22" i="2"/>
  <c r="H22" i="2"/>
  <c r="I22" i="2"/>
  <c r="K22" i="2"/>
  <c r="X22" i="2"/>
  <c r="L22" i="2"/>
  <c r="M22" i="2"/>
  <c r="N22" i="2"/>
  <c r="O22" i="2"/>
  <c r="P22" i="2"/>
  <c r="Q22" i="2"/>
  <c r="R22" i="2"/>
  <c r="S22" i="2"/>
  <c r="J22" i="2"/>
  <c r="U22" i="2"/>
  <c r="V22" i="2"/>
  <c r="W22" i="2"/>
  <c r="Y22" i="2"/>
  <c r="T22" i="2"/>
  <c r="Z22" i="2"/>
  <c r="E14" i="2"/>
  <c r="F14" i="2"/>
  <c r="AC14" i="2"/>
  <c r="AC20" i="2" s="1"/>
  <c r="AA14" i="2"/>
  <c r="AB14" i="2"/>
  <c r="H14" i="2"/>
  <c r="H20" i="2" s="1"/>
  <c r="H19" i="2" s="1"/>
  <c r="I14" i="2"/>
  <c r="I20" i="2" s="1"/>
  <c r="I19" i="2" s="1"/>
  <c r="K14" i="2"/>
  <c r="K20" i="2" s="1"/>
  <c r="K19" i="2" s="1"/>
  <c r="X14" i="2"/>
  <c r="X20" i="2" s="1"/>
  <c r="X19" i="2" s="1"/>
  <c r="L14" i="2"/>
  <c r="L20" i="2" s="1"/>
  <c r="L19" i="2" s="1"/>
  <c r="M14" i="2"/>
  <c r="M20" i="2" s="1"/>
  <c r="M19" i="2" s="1"/>
  <c r="N14" i="2"/>
  <c r="N20" i="2" s="1"/>
  <c r="N19" i="2" s="1"/>
  <c r="O14" i="2"/>
  <c r="O20" i="2" s="1"/>
  <c r="O19" i="2" s="1"/>
  <c r="P14" i="2"/>
  <c r="P20" i="2" s="1"/>
  <c r="P19" i="2" s="1"/>
  <c r="Q14" i="2"/>
  <c r="Q20" i="2" s="1"/>
  <c r="Q19" i="2" s="1"/>
  <c r="R14" i="2"/>
  <c r="R20" i="2" s="1"/>
  <c r="R19" i="2" s="1"/>
  <c r="S14" i="2"/>
  <c r="S20" i="2" s="1"/>
  <c r="S19" i="2" s="1"/>
  <c r="J14" i="2"/>
  <c r="J20" i="2" s="1"/>
  <c r="J19" i="2" s="1"/>
  <c r="U14" i="2"/>
  <c r="U20" i="2" s="1"/>
  <c r="U19" i="2" s="1"/>
  <c r="V14" i="2"/>
  <c r="V20" i="2" s="1"/>
  <c r="V19" i="2" s="1"/>
  <c r="W14" i="2"/>
  <c r="W20" i="2" s="1"/>
  <c r="W19" i="2" s="1"/>
  <c r="Y14" i="2"/>
  <c r="Y20" i="2" s="1"/>
  <c r="Y19" i="2" s="1"/>
  <c r="T14" i="2"/>
  <c r="T20" i="2" s="1"/>
  <c r="T19" i="2" s="1"/>
  <c r="Z14" i="2"/>
  <c r="Z20" i="2" s="1"/>
  <c r="Z19" i="2" s="1"/>
  <c r="E10" i="2"/>
  <c r="F10" i="2"/>
  <c r="AC10" i="2"/>
  <c r="AA10" i="2"/>
  <c r="AB10" i="2"/>
  <c r="H10" i="2"/>
  <c r="I10" i="2"/>
  <c r="K10" i="2"/>
  <c r="X10" i="2"/>
  <c r="L10" i="2"/>
  <c r="M10" i="2"/>
  <c r="N10" i="2"/>
  <c r="O10" i="2"/>
  <c r="P10" i="2"/>
  <c r="Q10" i="2"/>
  <c r="R10" i="2"/>
  <c r="S10" i="2"/>
  <c r="J10" i="2"/>
  <c r="U10" i="2"/>
  <c r="V10" i="2"/>
  <c r="W10" i="2"/>
  <c r="Y10" i="2"/>
  <c r="T10" i="2"/>
  <c r="Z10" i="2"/>
  <c r="F8" i="2" l="1"/>
  <c r="AC19" i="2"/>
  <c r="AC18" i="2" s="1"/>
  <c r="AC8" i="2" s="1"/>
  <c r="D28" i="2"/>
  <c r="T18" i="2"/>
  <c r="T8" i="2" s="1"/>
  <c r="U18" i="2"/>
  <c r="U8" i="2" s="1"/>
  <c r="Q18" i="2"/>
  <c r="Q8" i="2" s="1"/>
  <c r="M18" i="2"/>
  <c r="M8" i="2" s="1"/>
  <c r="I18" i="2"/>
  <c r="I8" i="2" s="1"/>
  <c r="Y18" i="2"/>
  <c r="Y8" i="2" s="1"/>
  <c r="J18" i="2"/>
  <c r="J8" i="2" s="1"/>
  <c r="P18" i="2"/>
  <c r="P8" i="2" s="1"/>
  <c r="L18" i="2"/>
  <c r="L8" i="2" s="1"/>
  <c r="H18" i="2"/>
  <c r="H8" i="2" s="1"/>
  <c r="W18" i="2"/>
  <c r="W8" i="2" s="1"/>
  <c r="S18" i="2"/>
  <c r="S8" i="2" s="1"/>
  <c r="O18" i="2"/>
  <c r="O8" i="2" s="1"/>
  <c r="X18" i="2"/>
  <c r="X8" i="2" s="1"/>
  <c r="Z18" i="2"/>
  <c r="Z8" i="2" s="1"/>
  <c r="V18" i="2"/>
  <c r="V8" i="2" s="1"/>
  <c r="R18" i="2"/>
  <c r="R8" i="2" s="1"/>
  <c r="N18" i="2"/>
  <c r="N8" i="2" s="1"/>
  <c r="K18" i="2"/>
  <c r="K8" i="2" s="1"/>
  <c r="AA8" i="2"/>
  <c r="AB26" i="2"/>
  <c r="AB31" i="2" s="1"/>
  <c r="T9" i="2"/>
  <c r="Q9" i="2"/>
  <c r="I9" i="2"/>
  <c r="Z9" i="2"/>
  <c r="V9" i="2"/>
  <c r="R9" i="2"/>
  <c r="N9" i="2"/>
  <c r="K9" i="2"/>
  <c r="AA9" i="2"/>
  <c r="E9" i="2"/>
  <c r="U9" i="2"/>
  <c r="M9" i="2"/>
  <c r="AC9" i="2"/>
  <c r="W9" i="2"/>
  <c r="S9" i="2"/>
  <c r="O9" i="2"/>
  <c r="X9" i="2"/>
  <c r="AB9" i="2"/>
  <c r="Y9" i="2"/>
  <c r="J9" i="2"/>
  <c r="P9" i="2"/>
  <c r="L9" i="2"/>
  <c r="H9" i="2"/>
  <c r="F9" i="2"/>
  <c r="E29" i="2"/>
  <c r="D29" i="2" s="1"/>
  <c r="D14" i="2"/>
  <c r="D31" i="2" l="1"/>
  <c r="D30" i="2" s="1"/>
  <c r="AB30" i="2"/>
  <c r="AB25" i="2" s="1"/>
  <c r="D9" i="2"/>
  <c r="D26" i="2"/>
  <c r="E23" i="2"/>
  <c r="D23" i="2" s="1"/>
  <c r="E26" i="2"/>
  <c r="E25" i="2" s="1"/>
  <c r="D25" i="2" l="1"/>
  <c r="AB19" i="2"/>
  <c r="AB18" i="2" s="1"/>
  <c r="AB8" i="2" s="1"/>
  <c r="D20" i="2"/>
  <c r="D19" i="2" s="1"/>
  <c r="D22" i="2"/>
  <c r="E22" i="2"/>
  <c r="E19" i="2"/>
  <c r="E18" i="2" l="1"/>
  <c r="E8" i="2" s="1"/>
  <c r="D18" i="2"/>
  <c r="D8" i="2" s="1"/>
</calcChain>
</file>

<file path=xl/sharedStrings.xml><?xml version="1.0" encoding="utf-8"?>
<sst xmlns="http://schemas.openxmlformats.org/spreadsheetml/2006/main" count="94" uniqueCount="72">
  <si>
    <t>Nội dung</t>
  </si>
  <si>
    <t>I</t>
  </si>
  <si>
    <t>1.1</t>
  </si>
  <si>
    <t>1.2</t>
  </si>
  <si>
    <t>Dịch vụ y tế khác</t>
  </si>
  <si>
    <t>2.1</t>
  </si>
  <si>
    <t>a</t>
  </si>
  <si>
    <t>Kinh phí nhiệm vụ thường xuyên</t>
  </si>
  <si>
    <t>b</t>
  </si>
  <si>
    <t>Kinh phí nhiệm vụ không thường xuyên</t>
  </si>
  <si>
    <t>II</t>
  </si>
  <si>
    <t>Dự toán chi ngân sách nhà nước</t>
  </si>
  <si>
    <t>Chi quản lý hành chính</t>
  </si>
  <si>
    <t>Kinh phí thực hiện chế độ tự chủ</t>
  </si>
  <si>
    <t>Kinh phí không thực hiện chế độ tự chủ</t>
  </si>
  <si>
    <t>Chi sự nghiệp giáo dục, đào tạo, dạy nghề</t>
  </si>
  <si>
    <t>3.1</t>
  </si>
  <si>
    <t>3.2</t>
  </si>
  <si>
    <t>Chi sự nghiệp y tế, dân số và gia đình</t>
  </si>
  <si>
    <t>2.2</t>
  </si>
  <si>
    <t>STT</t>
  </si>
  <si>
    <t>Chi tiết theo đơn vị sử dụng</t>
  </si>
  <si>
    <t>A</t>
  </si>
  <si>
    <t>B</t>
  </si>
  <si>
    <t>Phí</t>
  </si>
  <si>
    <t>Số phí, lệ phí nộp NSNN</t>
  </si>
  <si>
    <t>Tổng số thu, chi, nộp ngân sách phí, lệ phí, sự nghiệp</t>
  </si>
  <si>
    <t>Số thu phí, lệ phí, sự nghiệp</t>
  </si>
  <si>
    <t>Sự nghiệp</t>
  </si>
  <si>
    <t>Phí thẩm định cấp giấy giám định y khoa</t>
  </si>
  <si>
    <t>Phí thẩm định điều kiện hành nghề, kinh doanh thuộc lĩnh vực an toàn thực phẩm</t>
  </si>
  <si>
    <t>Phí thẩm định hoạt động cơ sở khám bệnh, chữa bệnh; điều kiện hành nghề khám bệnh, chữa bệnh</t>
  </si>
  <si>
    <t>Thu KCB Bảo hiểm y tế</t>
  </si>
  <si>
    <t>Thu KCB Viện phí</t>
  </si>
  <si>
    <t>TT KN Thuốc, mỹ phẩm, thực phẩm</t>
  </si>
  <si>
    <t>KHỐI QLNN</t>
  </si>
  <si>
    <t>Văn phòng 
Sở Y tế</t>
  </si>
  <si>
    <t>Chi cục 
ATVSTP</t>
  </si>
  <si>
    <t>Chi cục 
Dân số KHHGĐ</t>
  </si>
  <si>
    <t>TT Kiểm soát
 bệnh tật</t>
  </si>
  <si>
    <t>TT Pháp y &amp; 
Giám định y khoa</t>
  </si>
  <si>
    <t>BV Y học 
cổ truyền</t>
  </si>
  <si>
    <t>BV Phục hồi 
chức năng</t>
  </si>
  <si>
    <t>BVĐK 
Can Lộc</t>
  </si>
  <si>
    <t>BVĐK 
Cẩm Xuyên</t>
  </si>
  <si>
    <t>BVĐK
 Đức Thọ</t>
  </si>
  <si>
    <t>BVĐK 
Tp Hà Tĩnh</t>
  </si>
  <si>
    <t>BVĐK 
Hương Khê</t>
  </si>
  <si>
    <t>BVĐK 
Hương Sơn</t>
  </si>
  <si>
    <t>BVĐK  
Kỳ Anh</t>
  </si>
  <si>
    <t>BVĐK
 Lộc Hà</t>
  </si>
  <si>
    <t>BVĐK 
Nghi Xuân</t>
  </si>
  <si>
    <t>BV 
Tâm thần</t>
  </si>
  <si>
    <t>BVĐK
 Cầu Treo</t>
  </si>
  <si>
    <t>BVĐK 
Hồng Lĩnh</t>
  </si>
  <si>
    <t>BVĐK 
Thạch Hà</t>
  </si>
  <si>
    <t>BVĐK 
Vũ Quang</t>
  </si>
  <si>
    <t>BVĐK
 tỉnh</t>
  </si>
  <si>
    <t>Tổng số được giao</t>
  </si>
  <si>
    <t>Tổng số đã phân bổ</t>
  </si>
  <si>
    <t>C</t>
  </si>
  <si>
    <t>BV 
Mắt</t>
  </si>
  <si>
    <t>BV 
Phổi</t>
  </si>
  <si>
    <t>Tổng số chưa phân bổ (Sở Y tế)</t>
  </si>
  <si>
    <t>DỰ TOÁN THU - CHI NGÂN SÁCH ĐƯỢC GIAO VÀ PHÂN BỔ CHO CÁC ĐƠN VỊ TRỰC THUỘC NĂM 2020</t>
  </si>
  <si>
    <t>Chi từ nguồn thu phí, lệ phí, sự nghiệp được để lại</t>
  </si>
  <si>
    <t>ĐƠN VỊ ĐẢM BẢO 1 PHẦN CHI THƯỜNG XUYÊN
 (Dự kiến)</t>
  </si>
  <si>
    <t>ĐƠN VỊ ĐẢM BẢO TOÀN BỘ CHI THƯỜNG XUYÊN 
(Dự kiến)</t>
  </si>
  <si>
    <t>Đơn vị: triệu đồng</t>
  </si>
  <si>
    <t>(Kèm theo Quyết định số           /QĐ-SYT ngày       /      /2020 của Sở Y tế Hà Tĩnh )</t>
  </si>
  <si>
    <t>ĐƠN VỊ DO NSNN ĐẢM BẢO 
 (Dự kiến)</t>
  </si>
  <si>
    <t>QUỸ KCB CHO NGƯỜI NGHÈO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</si>
</sst>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rgb="FF000000"/>
      <name val="Times New Roman"/>
      <family val="1"/>
    </font>
    <font>
      <b/>
      <i/>
      <sz val="9"/>
      <color theme="1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color rgb="FF000000"/>
      <name val="Times New Roman"/>
      <family val="1"/>
    </font>
    <font>
      <b/>
      <i/>
      <sz val="8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7" fontId="5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7" fontId="8" fillId="0" borderId="1" xfId="1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7" fontId="10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7" fontId="11" fillId="0" borderId="1" xfId="1" applyNumberFormat="1" applyFont="1" applyBorder="1" applyAlignment="1">
      <alignment horizontal="right" vertical="center" wrapText="1"/>
    </xf>
    <xf numFmtId="37" fontId="12" fillId="0" borderId="1" xfId="1" applyNumberFormat="1" applyFont="1" applyBorder="1" applyAlignment="1">
      <alignment horizontal="right"/>
    </xf>
    <xf numFmtId="0" fontId="12" fillId="0" borderId="0" xfId="0" applyFont="1"/>
    <xf numFmtId="37" fontId="7" fillId="0" borderId="1" xfId="1" applyNumberFormat="1" applyFont="1" applyBorder="1" applyAlignment="1">
      <alignment horizontal="right"/>
    </xf>
    <xf numFmtId="0" fontId="14" fillId="0" borderId="0" xfId="0" applyFont="1"/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37" fontId="7" fillId="0" borderId="0" xfId="0" applyNumberFormat="1" applyFont="1"/>
    <xf numFmtId="165" fontId="13" fillId="0" borderId="2" xfId="1" applyNumberFormat="1" applyFont="1" applyBorder="1" applyAlignment="1">
      <alignment horizontal="center" vertical="center" wrapText="1"/>
    </xf>
    <xf numFmtId="37" fontId="12" fillId="0" borderId="1" xfId="1" applyNumberFormat="1" applyFont="1" applyBorder="1" applyAlignment="1">
      <alignment horizontal="right" vertical="center"/>
    </xf>
    <xf numFmtId="37" fontId="2" fillId="0" borderId="1" xfId="1" applyNumberFormat="1" applyFont="1" applyBorder="1" applyAlignment="1">
      <alignment horizontal="right" vertical="center"/>
    </xf>
    <xf numFmtId="37" fontId="2" fillId="2" borderId="1" xfId="1" applyNumberFormat="1" applyFont="1" applyFill="1" applyBorder="1" applyAlignment="1">
      <alignment horizontal="right" vertical="center"/>
    </xf>
    <xf numFmtId="37" fontId="7" fillId="0" borderId="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7" fontId="5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20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5" fontId="13" fillId="0" borderId="8" xfId="1" applyNumberFormat="1" applyFont="1" applyBorder="1" applyAlignment="1">
      <alignment horizontal="center" vertical="center" wrapText="1"/>
    </xf>
    <xf numFmtId="165" fontId="13" fillId="0" borderId="9" xfId="1" applyNumberFormat="1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4" xfId="1" applyNumberFormat="1" applyFont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7" fontId="10" fillId="0" borderId="1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4" zoomScaleNormal="100" workbookViewId="0">
      <pane xSplit="2" ySplit="3" topLeftCell="F27" activePane="bottomRight" state="frozen"/>
      <selection activeCell="A4" sqref="A4"/>
      <selection pane="topRight" activeCell="C4" sqref="C4"/>
      <selection pane="bottomLeft" activeCell="A7" sqref="A7"/>
      <selection pane="bottomRight" activeCell="T29" sqref="T29"/>
    </sheetView>
  </sheetViews>
  <sheetFormatPr defaultRowHeight="22.5" customHeight="1" x14ac:dyDescent="0.2"/>
  <cols>
    <col min="1" max="1" width="3.7109375" style="3" customWidth="1"/>
    <col min="2" max="2" width="31.85546875" style="3" customWidth="1"/>
    <col min="3" max="3" width="7.5703125" style="4" customWidth="1"/>
    <col min="4" max="4" width="7.140625" style="2" customWidth="1"/>
    <col min="5" max="5" width="6.28515625" style="2" customWidth="1"/>
    <col min="6" max="7" width="5.42578125" style="2" customWidth="1"/>
    <col min="8" max="8" width="6.28515625" style="2" customWidth="1"/>
    <col min="9" max="9" width="5.7109375" style="2" customWidth="1"/>
    <col min="10" max="10" width="6.140625" style="2" customWidth="1"/>
    <col min="11" max="11" width="5.85546875" style="2" customWidth="1"/>
    <col min="12" max="12" width="5.7109375" style="2" customWidth="1"/>
    <col min="13" max="15" width="5.5703125" style="2" customWidth="1"/>
    <col min="16" max="16" width="5.7109375" style="2" customWidth="1"/>
    <col min="17" max="17" width="5.42578125" style="2" customWidth="1"/>
    <col min="18" max="18" width="5.5703125" style="2" customWidth="1"/>
    <col min="19" max="19" width="5.42578125" style="2" customWidth="1"/>
    <col min="20" max="20" width="5.5703125" style="2" customWidth="1"/>
    <col min="21" max="21" width="6.28515625" style="2" customWidth="1"/>
    <col min="22" max="22" width="5.7109375" style="2" customWidth="1"/>
    <col min="23" max="23" width="6" style="2" customWidth="1"/>
    <col min="24" max="24" width="5.7109375" style="2" customWidth="1"/>
    <col min="25" max="25" width="5.5703125" style="2" customWidth="1"/>
    <col min="26" max="27" width="6.42578125" style="2" customWidth="1"/>
    <col min="28" max="28" width="5.85546875" style="2" customWidth="1"/>
    <col min="29" max="29" width="6.85546875" style="2" customWidth="1"/>
    <col min="30" max="30" width="5.85546875" style="2" customWidth="1"/>
    <col min="31" max="31" width="6.28515625" style="3" customWidth="1"/>
    <col min="32" max="16384" width="9.140625" style="3"/>
  </cols>
  <sheetData>
    <row r="1" spans="1:31" ht="32.25" customHeight="1" x14ac:dyDescent="0.2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18.75" customHeight="1" x14ac:dyDescent="0.2">
      <c r="A2" s="40" t="s">
        <v>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22.5" customHeight="1" x14ac:dyDescent="0.2">
      <c r="AB3" s="44" t="s">
        <v>68</v>
      </c>
      <c r="AC3" s="44"/>
      <c r="AD3" s="44"/>
      <c r="AE3" s="44"/>
    </row>
    <row r="4" spans="1:31" s="22" customFormat="1" ht="27" customHeight="1" x14ac:dyDescent="0.2">
      <c r="A4" s="56" t="s">
        <v>20</v>
      </c>
      <c r="B4" s="56" t="s">
        <v>0</v>
      </c>
      <c r="C4" s="57" t="s">
        <v>58</v>
      </c>
      <c r="D4" s="55" t="s">
        <v>59</v>
      </c>
      <c r="E4" s="46" t="s">
        <v>21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8"/>
      <c r="AE4" s="41" t="s">
        <v>63</v>
      </c>
    </row>
    <row r="5" spans="1:31" s="22" customFormat="1" ht="74.25" customHeight="1" x14ac:dyDescent="0.2">
      <c r="A5" s="56"/>
      <c r="B5" s="56"/>
      <c r="C5" s="58"/>
      <c r="D5" s="55"/>
      <c r="E5" s="49" t="s">
        <v>35</v>
      </c>
      <c r="F5" s="50"/>
      <c r="G5" s="51"/>
      <c r="H5" s="49" t="s">
        <v>67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2" t="s">
        <v>66</v>
      </c>
      <c r="V5" s="53"/>
      <c r="W5" s="53"/>
      <c r="X5" s="53"/>
      <c r="Y5" s="53"/>
      <c r="Z5" s="53"/>
      <c r="AA5" s="53"/>
      <c r="AB5" s="54"/>
      <c r="AC5" s="31" t="s">
        <v>70</v>
      </c>
      <c r="AD5" s="55" t="s">
        <v>71</v>
      </c>
      <c r="AE5" s="42"/>
    </row>
    <row r="6" spans="1:31" s="25" customFormat="1" ht="73.5" x14ac:dyDescent="0.15">
      <c r="A6" s="56"/>
      <c r="B6" s="56"/>
      <c r="C6" s="59"/>
      <c r="D6" s="55"/>
      <c r="E6" s="23" t="s">
        <v>36</v>
      </c>
      <c r="F6" s="23" t="s">
        <v>38</v>
      </c>
      <c r="G6" s="23" t="s">
        <v>37</v>
      </c>
      <c r="H6" s="24" t="s">
        <v>57</v>
      </c>
      <c r="I6" s="23" t="s">
        <v>42</v>
      </c>
      <c r="J6" s="24" t="s">
        <v>61</v>
      </c>
      <c r="K6" s="24" t="s">
        <v>41</v>
      </c>
      <c r="L6" s="24" t="s">
        <v>44</v>
      </c>
      <c r="M6" s="23" t="s">
        <v>45</v>
      </c>
      <c r="N6" s="24" t="s">
        <v>46</v>
      </c>
      <c r="O6" s="24" t="s">
        <v>47</v>
      </c>
      <c r="P6" s="24" t="s">
        <v>48</v>
      </c>
      <c r="Q6" s="24" t="s">
        <v>49</v>
      </c>
      <c r="R6" s="24" t="s">
        <v>50</v>
      </c>
      <c r="S6" s="24" t="s">
        <v>51</v>
      </c>
      <c r="T6" s="23" t="s">
        <v>55</v>
      </c>
      <c r="U6" s="23" t="s">
        <v>62</v>
      </c>
      <c r="V6" s="24" t="s">
        <v>52</v>
      </c>
      <c r="W6" s="23" t="s">
        <v>53</v>
      </c>
      <c r="X6" s="23" t="s">
        <v>43</v>
      </c>
      <c r="Y6" s="24" t="s">
        <v>54</v>
      </c>
      <c r="Z6" s="24" t="s">
        <v>56</v>
      </c>
      <c r="AA6" s="24" t="s">
        <v>39</v>
      </c>
      <c r="AB6" s="24" t="s">
        <v>40</v>
      </c>
      <c r="AC6" s="24" t="s">
        <v>34</v>
      </c>
      <c r="AD6" s="55"/>
      <c r="AE6" s="43"/>
    </row>
    <row r="7" spans="1:31" s="29" customFormat="1" ht="27" customHeight="1" x14ac:dyDescent="0.2">
      <c r="A7" s="26" t="s">
        <v>22</v>
      </c>
      <c r="B7" s="26" t="s">
        <v>23</v>
      </c>
      <c r="C7" s="6" t="s">
        <v>60</v>
      </c>
      <c r="D7" s="27">
        <v>1</v>
      </c>
      <c r="E7" s="27">
        <v>2</v>
      </c>
      <c r="F7" s="27">
        <v>4</v>
      </c>
      <c r="G7" s="27">
        <v>3</v>
      </c>
      <c r="H7" s="27">
        <v>8</v>
      </c>
      <c r="I7" s="27">
        <v>9</v>
      </c>
      <c r="J7" s="27">
        <v>20</v>
      </c>
      <c r="K7" s="27">
        <v>10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25</v>
      </c>
      <c r="U7" s="27">
        <v>21</v>
      </c>
      <c r="V7" s="27">
        <v>22</v>
      </c>
      <c r="W7" s="27">
        <v>23</v>
      </c>
      <c r="X7" s="27">
        <v>11</v>
      </c>
      <c r="Y7" s="27">
        <v>24</v>
      </c>
      <c r="Z7" s="27">
        <v>26</v>
      </c>
      <c r="AA7" s="27">
        <v>6</v>
      </c>
      <c r="AB7" s="27">
        <v>7</v>
      </c>
      <c r="AC7" s="27">
        <v>5</v>
      </c>
      <c r="AD7" s="27"/>
      <c r="AE7" s="28"/>
    </row>
    <row r="8" spans="1:31" s="4" customFormat="1" ht="30.75" customHeight="1" x14ac:dyDescent="0.2">
      <c r="A8" s="7" t="s">
        <v>1</v>
      </c>
      <c r="B8" s="8" t="s">
        <v>26</v>
      </c>
      <c r="C8" s="9">
        <f>C9</f>
        <v>2250</v>
      </c>
      <c r="D8" s="9">
        <f>D18+D25</f>
        <v>1350</v>
      </c>
      <c r="E8" s="9">
        <f t="shared" ref="E8:AE8" si="0">E18+E25</f>
        <v>1300</v>
      </c>
      <c r="F8" s="9">
        <f>F18+F25</f>
        <v>0</v>
      </c>
      <c r="G8" s="9">
        <f t="shared" si="0"/>
        <v>50</v>
      </c>
      <c r="H8" s="9">
        <f t="shared" si="0"/>
        <v>0</v>
      </c>
      <c r="I8" s="9">
        <f t="shared" si="0"/>
        <v>0</v>
      </c>
      <c r="J8" s="9">
        <f>J18+J25</f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 t="shared" si="0"/>
        <v>0</v>
      </c>
      <c r="Q8" s="9">
        <f t="shared" si="0"/>
        <v>0</v>
      </c>
      <c r="R8" s="9">
        <f t="shared" si="0"/>
        <v>0</v>
      </c>
      <c r="S8" s="9">
        <f t="shared" si="0"/>
        <v>0</v>
      </c>
      <c r="T8" s="9">
        <f>T18+T25</f>
        <v>0</v>
      </c>
      <c r="U8" s="9">
        <f t="shared" si="0"/>
        <v>0</v>
      </c>
      <c r="V8" s="9">
        <f t="shared" si="0"/>
        <v>0</v>
      </c>
      <c r="W8" s="9">
        <f t="shared" si="0"/>
        <v>0</v>
      </c>
      <c r="X8" s="9">
        <f>X18+X25</f>
        <v>0</v>
      </c>
      <c r="Y8" s="9">
        <f t="shared" si="0"/>
        <v>0</v>
      </c>
      <c r="Z8" s="9">
        <f t="shared" si="0"/>
        <v>0</v>
      </c>
      <c r="AA8" s="9">
        <f>AA18+AA25</f>
        <v>0</v>
      </c>
      <c r="AB8" s="9">
        <f>AB18+AB25</f>
        <v>900</v>
      </c>
      <c r="AC8" s="9">
        <f>AC18+AC25</f>
        <v>0</v>
      </c>
      <c r="AD8" s="9"/>
      <c r="AE8" s="9">
        <f t="shared" si="0"/>
        <v>0</v>
      </c>
    </row>
    <row r="9" spans="1:31" s="12" customFormat="1" ht="27" customHeight="1" x14ac:dyDescent="0.2">
      <c r="A9" s="6">
        <v>1</v>
      </c>
      <c r="B9" s="10" t="s">
        <v>27</v>
      </c>
      <c r="C9" s="9">
        <f>C10+C14</f>
        <v>2250</v>
      </c>
      <c r="D9" s="11">
        <f>D10+D14</f>
        <v>1350</v>
      </c>
      <c r="E9" s="11">
        <f t="shared" ref="E9:AE9" si="1">E10+E14</f>
        <v>1300</v>
      </c>
      <c r="F9" s="11">
        <f>F10+F14</f>
        <v>0</v>
      </c>
      <c r="G9" s="11">
        <f t="shared" si="1"/>
        <v>50</v>
      </c>
      <c r="H9" s="11">
        <f t="shared" si="1"/>
        <v>0</v>
      </c>
      <c r="I9" s="11">
        <f t="shared" si="1"/>
        <v>0</v>
      </c>
      <c r="J9" s="11">
        <f>J10+J14</f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>T10+T14</f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>X10+X14</f>
        <v>0</v>
      </c>
      <c r="Y9" s="11">
        <f t="shared" si="1"/>
        <v>0</v>
      </c>
      <c r="Z9" s="11">
        <f t="shared" si="1"/>
        <v>0</v>
      </c>
      <c r="AA9" s="11">
        <f>AA10+AA14</f>
        <v>0</v>
      </c>
      <c r="AB9" s="11">
        <f>AB10+AB14</f>
        <v>900</v>
      </c>
      <c r="AC9" s="11">
        <f>AC10+AC14</f>
        <v>0</v>
      </c>
      <c r="AD9" s="11"/>
      <c r="AE9" s="11">
        <f t="shared" si="1"/>
        <v>0</v>
      </c>
    </row>
    <row r="10" spans="1:31" s="4" customFormat="1" ht="27" customHeight="1" x14ac:dyDescent="0.2">
      <c r="A10" s="13" t="s">
        <v>2</v>
      </c>
      <c r="B10" s="14" t="s">
        <v>24</v>
      </c>
      <c r="C10" s="15">
        <f>SUM(C11:C13)</f>
        <v>2250</v>
      </c>
      <c r="D10" s="15">
        <f>SUM(D11:D13)</f>
        <v>1350</v>
      </c>
      <c r="E10" s="15">
        <f t="shared" ref="E10:AE10" si="2">SUM(E11:E13)</f>
        <v>1300</v>
      </c>
      <c r="F10" s="15">
        <f>SUM(F11:F13)</f>
        <v>0</v>
      </c>
      <c r="G10" s="15">
        <f t="shared" si="2"/>
        <v>50</v>
      </c>
      <c r="H10" s="15">
        <f t="shared" si="2"/>
        <v>0</v>
      </c>
      <c r="I10" s="15">
        <f t="shared" si="2"/>
        <v>0</v>
      </c>
      <c r="J10" s="15">
        <f>SUM(J11:J13)</f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>SUM(T11:T13)</f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  <c r="X10" s="15">
        <f>SUM(X11:X13)</f>
        <v>0</v>
      </c>
      <c r="Y10" s="15">
        <f t="shared" si="2"/>
        <v>0</v>
      </c>
      <c r="Z10" s="15">
        <f t="shared" si="2"/>
        <v>0</v>
      </c>
      <c r="AA10" s="15">
        <f>SUM(AA11:AA13)</f>
        <v>0</v>
      </c>
      <c r="AB10" s="15">
        <f>SUM(AB11:AB13)</f>
        <v>900</v>
      </c>
      <c r="AC10" s="15">
        <f>SUM(AC11:AC13)</f>
        <v>0</v>
      </c>
      <c r="AD10" s="15"/>
      <c r="AE10" s="15">
        <f t="shared" si="2"/>
        <v>0</v>
      </c>
    </row>
    <row r="11" spans="1:31" s="20" customFormat="1" ht="27" customHeight="1" x14ac:dyDescent="0.2">
      <c r="A11" s="16"/>
      <c r="B11" s="17" t="s">
        <v>29</v>
      </c>
      <c r="C11" s="18">
        <v>900</v>
      </c>
      <c r="D11" s="18">
        <f>SUM(E11:Z11)</f>
        <v>0</v>
      </c>
      <c r="E11" s="18"/>
      <c r="F11" s="18"/>
      <c r="G11" s="18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>
        <v>900</v>
      </c>
      <c r="AC11" s="32"/>
      <c r="AD11" s="32"/>
      <c r="AE11" s="19"/>
    </row>
    <row r="12" spans="1:31" s="20" customFormat="1" ht="31.5" customHeight="1" x14ac:dyDescent="0.2">
      <c r="A12" s="16"/>
      <c r="B12" s="17" t="s">
        <v>30</v>
      </c>
      <c r="C12" s="18">
        <v>50</v>
      </c>
      <c r="D12" s="18">
        <f>SUM(E12:Z12)</f>
        <v>50</v>
      </c>
      <c r="E12" s="18"/>
      <c r="F12" s="18"/>
      <c r="G12" s="18">
        <v>50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9"/>
    </row>
    <row r="13" spans="1:31" s="20" customFormat="1" ht="42.75" customHeight="1" x14ac:dyDescent="0.2">
      <c r="A13" s="16"/>
      <c r="B13" s="17" t="s">
        <v>31</v>
      </c>
      <c r="C13" s="18">
        <v>1300</v>
      </c>
      <c r="D13" s="18">
        <f>SUM(E13:Z13)</f>
        <v>1300</v>
      </c>
      <c r="E13" s="18">
        <v>1300</v>
      </c>
      <c r="F13" s="18"/>
      <c r="G13" s="1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19"/>
    </row>
    <row r="14" spans="1:31" s="4" customFormat="1" ht="27" customHeight="1" x14ac:dyDescent="0.2">
      <c r="A14" s="13" t="s">
        <v>3</v>
      </c>
      <c r="B14" s="14" t="s">
        <v>28</v>
      </c>
      <c r="C14" s="15">
        <f t="shared" ref="C14:AC14" si="3">SUM(C15:C17)</f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15">
        <f t="shared" si="3"/>
        <v>0</v>
      </c>
      <c r="I14" s="15">
        <f t="shared" si="3"/>
        <v>0</v>
      </c>
      <c r="J14" s="15">
        <f t="shared" si="3"/>
        <v>0</v>
      </c>
      <c r="K14" s="15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15">
        <f t="shared" si="3"/>
        <v>0</v>
      </c>
      <c r="P14" s="15">
        <f t="shared" si="3"/>
        <v>0</v>
      </c>
      <c r="Q14" s="15">
        <f t="shared" si="3"/>
        <v>0</v>
      </c>
      <c r="R14" s="15">
        <f t="shared" si="3"/>
        <v>0</v>
      </c>
      <c r="S14" s="15">
        <f t="shared" si="3"/>
        <v>0</v>
      </c>
      <c r="T14" s="15">
        <f t="shared" si="3"/>
        <v>0</v>
      </c>
      <c r="U14" s="15">
        <f t="shared" si="3"/>
        <v>0</v>
      </c>
      <c r="V14" s="15">
        <f t="shared" si="3"/>
        <v>0</v>
      </c>
      <c r="W14" s="15">
        <f t="shared" si="3"/>
        <v>0</v>
      </c>
      <c r="X14" s="15">
        <f t="shared" si="3"/>
        <v>0</v>
      </c>
      <c r="Y14" s="15">
        <f t="shared" si="3"/>
        <v>0</v>
      </c>
      <c r="Z14" s="15">
        <f t="shared" si="3"/>
        <v>0</v>
      </c>
      <c r="AA14" s="15">
        <f t="shared" si="3"/>
        <v>0</v>
      </c>
      <c r="AB14" s="15">
        <f t="shared" si="3"/>
        <v>0</v>
      </c>
      <c r="AC14" s="15">
        <f t="shared" si="3"/>
        <v>0</v>
      </c>
      <c r="AD14" s="15"/>
      <c r="AE14" s="15">
        <f>SUM(AE15:AE17)</f>
        <v>0</v>
      </c>
    </row>
    <row r="15" spans="1:31" s="20" customFormat="1" ht="27" hidden="1" customHeight="1" x14ac:dyDescent="0.2">
      <c r="A15" s="16"/>
      <c r="B15" s="17" t="s">
        <v>32</v>
      </c>
      <c r="C15" s="18"/>
      <c r="D15" s="18">
        <f>SUM(E15:Z15)</f>
        <v>0</v>
      </c>
      <c r="E15" s="18"/>
      <c r="F15" s="18"/>
      <c r="G15" s="18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2"/>
      <c r="AB15" s="32"/>
      <c r="AC15" s="32"/>
      <c r="AD15" s="32"/>
      <c r="AE15" s="19"/>
    </row>
    <row r="16" spans="1:31" s="20" customFormat="1" ht="27" hidden="1" customHeight="1" x14ac:dyDescent="0.2">
      <c r="A16" s="16"/>
      <c r="B16" s="17" t="s">
        <v>33</v>
      </c>
      <c r="C16" s="18"/>
      <c r="D16" s="18">
        <f>SUM(E16:Z16)</f>
        <v>0</v>
      </c>
      <c r="E16" s="18"/>
      <c r="F16" s="18"/>
      <c r="G16" s="18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2"/>
      <c r="AB16" s="32"/>
      <c r="AC16" s="32"/>
      <c r="AD16" s="32"/>
      <c r="AE16" s="19"/>
    </row>
    <row r="17" spans="1:31" s="20" customFormat="1" ht="27" hidden="1" customHeight="1" x14ac:dyDescent="0.2">
      <c r="A17" s="16"/>
      <c r="B17" s="17" t="s">
        <v>4</v>
      </c>
      <c r="C17" s="18"/>
      <c r="D17" s="18">
        <f>SUM(E17:Z17)</f>
        <v>0</v>
      </c>
      <c r="E17" s="18"/>
      <c r="F17" s="18"/>
      <c r="G17" s="1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19"/>
    </row>
    <row r="18" spans="1:31" s="5" customFormat="1" ht="27" customHeight="1" x14ac:dyDescent="0.2">
      <c r="A18" s="7">
        <v>2</v>
      </c>
      <c r="B18" s="8" t="s">
        <v>65</v>
      </c>
      <c r="C18" s="9">
        <f>C19+C22</f>
        <v>0</v>
      </c>
      <c r="D18" s="9">
        <f>D19+D22</f>
        <v>1080</v>
      </c>
      <c r="E18" s="9">
        <f t="shared" ref="E18:AE18" si="4">E19+E22</f>
        <v>1040</v>
      </c>
      <c r="F18" s="9">
        <f>F19+F22</f>
        <v>0</v>
      </c>
      <c r="G18" s="9">
        <f t="shared" si="4"/>
        <v>40</v>
      </c>
      <c r="H18" s="9">
        <f t="shared" si="4"/>
        <v>0</v>
      </c>
      <c r="I18" s="9">
        <f t="shared" si="4"/>
        <v>0</v>
      </c>
      <c r="J18" s="9">
        <f>J19+J22</f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9">
        <f t="shared" si="4"/>
        <v>0</v>
      </c>
      <c r="P18" s="9">
        <f t="shared" si="4"/>
        <v>0</v>
      </c>
      <c r="Q18" s="9">
        <f t="shared" si="4"/>
        <v>0</v>
      </c>
      <c r="R18" s="9">
        <f t="shared" si="4"/>
        <v>0</v>
      </c>
      <c r="S18" s="9">
        <f t="shared" si="4"/>
        <v>0</v>
      </c>
      <c r="T18" s="9">
        <f>T19+T22</f>
        <v>0</v>
      </c>
      <c r="U18" s="9">
        <f t="shared" si="4"/>
        <v>0</v>
      </c>
      <c r="V18" s="9">
        <f t="shared" si="4"/>
        <v>0</v>
      </c>
      <c r="W18" s="9">
        <f t="shared" si="4"/>
        <v>0</v>
      </c>
      <c r="X18" s="9">
        <f>X19+X22</f>
        <v>0</v>
      </c>
      <c r="Y18" s="9">
        <f t="shared" si="4"/>
        <v>0</v>
      </c>
      <c r="Z18" s="9">
        <f t="shared" si="4"/>
        <v>0</v>
      </c>
      <c r="AA18" s="9">
        <f>AA19+AA22</f>
        <v>0</v>
      </c>
      <c r="AB18" s="9">
        <f>AB19+AB22</f>
        <v>0</v>
      </c>
      <c r="AC18" s="9">
        <f>AC19+AC22</f>
        <v>0</v>
      </c>
      <c r="AD18" s="9"/>
      <c r="AE18" s="9">
        <f t="shared" si="4"/>
        <v>0</v>
      </c>
    </row>
    <row r="19" spans="1:31" s="12" customFormat="1" ht="27" customHeight="1" x14ac:dyDescent="0.2">
      <c r="A19" s="6" t="s">
        <v>5</v>
      </c>
      <c r="B19" s="10" t="s">
        <v>18</v>
      </c>
      <c r="C19" s="11">
        <f>C20+C21</f>
        <v>0</v>
      </c>
      <c r="D19" s="11">
        <f>D20+D21</f>
        <v>0</v>
      </c>
      <c r="E19" s="11">
        <f t="shared" ref="E19:AE19" si="5">E20+E21</f>
        <v>0</v>
      </c>
      <c r="F19" s="11">
        <f>F20+F21</f>
        <v>0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>J20+J21</f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11">
        <f t="shared" si="5"/>
        <v>0</v>
      </c>
      <c r="Q19" s="11">
        <f t="shared" si="5"/>
        <v>0</v>
      </c>
      <c r="R19" s="11">
        <f t="shared" si="5"/>
        <v>0</v>
      </c>
      <c r="S19" s="11">
        <f t="shared" si="5"/>
        <v>0</v>
      </c>
      <c r="T19" s="11">
        <f>T20+T21</f>
        <v>0</v>
      </c>
      <c r="U19" s="11">
        <f t="shared" si="5"/>
        <v>0</v>
      </c>
      <c r="V19" s="11">
        <f t="shared" si="5"/>
        <v>0</v>
      </c>
      <c r="W19" s="11">
        <f t="shared" si="5"/>
        <v>0</v>
      </c>
      <c r="X19" s="11">
        <f>X20+X21</f>
        <v>0</v>
      </c>
      <c r="Y19" s="11">
        <f t="shared" si="5"/>
        <v>0</v>
      </c>
      <c r="Z19" s="11">
        <f t="shared" si="5"/>
        <v>0</v>
      </c>
      <c r="AA19" s="11">
        <f>AA20+AA21</f>
        <v>0</v>
      </c>
      <c r="AB19" s="11">
        <f>AB20+AB21</f>
        <v>0</v>
      </c>
      <c r="AC19" s="11">
        <f>AC20+AC21</f>
        <v>0</v>
      </c>
      <c r="AD19" s="11"/>
      <c r="AE19" s="11">
        <f t="shared" si="5"/>
        <v>0</v>
      </c>
    </row>
    <row r="20" spans="1:31" s="4" customFormat="1" ht="27" customHeight="1" x14ac:dyDescent="0.2">
      <c r="A20" s="13" t="s">
        <v>6</v>
      </c>
      <c r="B20" s="14" t="s">
        <v>7</v>
      </c>
      <c r="C20" s="15"/>
      <c r="D20" s="15">
        <f>SUM(E20:Z20)</f>
        <v>0</v>
      </c>
      <c r="E20" s="15"/>
      <c r="F20" s="15"/>
      <c r="G20" s="15"/>
      <c r="H20" s="35">
        <f t="shared" ref="H20:Z20" si="6">H14</f>
        <v>0</v>
      </c>
      <c r="I20" s="35">
        <f t="shared" si="6"/>
        <v>0</v>
      </c>
      <c r="J20" s="35">
        <f t="shared" si="6"/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35">
        <f t="shared" si="6"/>
        <v>0</v>
      </c>
      <c r="O20" s="35">
        <f t="shared" si="6"/>
        <v>0</v>
      </c>
      <c r="P20" s="35">
        <f t="shared" si="6"/>
        <v>0</v>
      </c>
      <c r="Q20" s="35">
        <f t="shared" si="6"/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  <c r="V20" s="35">
        <f t="shared" si="6"/>
        <v>0</v>
      </c>
      <c r="W20" s="35">
        <f t="shared" si="6"/>
        <v>0</v>
      </c>
      <c r="X20" s="35">
        <f t="shared" si="6"/>
        <v>0</v>
      </c>
      <c r="Y20" s="35">
        <f t="shared" si="6"/>
        <v>0</v>
      </c>
      <c r="Z20" s="35">
        <f t="shared" si="6"/>
        <v>0</v>
      </c>
      <c r="AA20" s="35"/>
      <c r="AB20" s="35"/>
      <c r="AC20" s="35">
        <f>AC14</f>
        <v>0</v>
      </c>
      <c r="AD20" s="35"/>
      <c r="AE20" s="21">
        <f>AE14</f>
        <v>0</v>
      </c>
    </row>
    <row r="21" spans="1:31" s="4" customFormat="1" ht="27" customHeight="1" x14ac:dyDescent="0.2">
      <c r="A21" s="13" t="s">
        <v>8</v>
      </c>
      <c r="B21" s="14" t="s">
        <v>9</v>
      </c>
      <c r="C21" s="15">
        <v>0</v>
      </c>
      <c r="D21" s="15">
        <f>SUM(E21:Z21)</f>
        <v>0</v>
      </c>
      <c r="E21" s="15"/>
      <c r="F21" s="15"/>
      <c r="G21" s="1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21"/>
    </row>
    <row r="22" spans="1:31" s="12" customFormat="1" ht="27" customHeight="1" x14ac:dyDescent="0.2">
      <c r="A22" s="6" t="s">
        <v>19</v>
      </c>
      <c r="B22" s="10" t="s">
        <v>12</v>
      </c>
      <c r="C22" s="11">
        <f>C23+C24</f>
        <v>0</v>
      </c>
      <c r="D22" s="11">
        <f>D23+D24</f>
        <v>1080</v>
      </c>
      <c r="E22" s="11">
        <f t="shared" ref="E22:AE22" si="7">E23+E24</f>
        <v>1040</v>
      </c>
      <c r="F22" s="11">
        <f>F23+F24</f>
        <v>0</v>
      </c>
      <c r="G22" s="11">
        <f t="shared" si="7"/>
        <v>40</v>
      </c>
      <c r="H22" s="11">
        <f t="shared" si="7"/>
        <v>0</v>
      </c>
      <c r="I22" s="11">
        <f t="shared" si="7"/>
        <v>0</v>
      </c>
      <c r="J22" s="11">
        <f>J23+J24</f>
        <v>0</v>
      </c>
      <c r="K22" s="11">
        <f t="shared" si="7"/>
        <v>0</v>
      </c>
      <c r="L22" s="11">
        <f t="shared" si="7"/>
        <v>0</v>
      </c>
      <c r="M22" s="11">
        <f t="shared" si="7"/>
        <v>0</v>
      </c>
      <c r="N22" s="11">
        <f t="shared" si="7"/>
        <v>0</v>
      </c>
      <c r="O22" s="11">
        <f t="shared" si="7"/>
        <v>0</v>
      </c>
      <c r="P22" s="11">
        <f t="shared" si="7"/>
        <v>0</v>
      </c>
      <c r="Q22" s="11">
        <f t="shared" si="7"/>
        <v>0</v>
      </c>
      <c r="R22" s="11">
        <f t="shared" si="7"/>
        <v>0</v>
      </c>
      <c r="S22" s="11">
        <f t="shared" si="7"/>
        <v>0</v>
      </c>
      <c r="T22" s="11">
        <f>T23+T24</f>
        <v>0</v>
      </c>
      <c r="U22" s="11">
        <f t="shared" si="7"/>
        <v>0</v>
      </c>
      <c r="V22" s="11">
        <f t="shared" si="7"/>
        <v>0</v>
      </c>
      <c r="W22" s="11">
        <f t="shared" si="7"/>
        <v>0</v>
      </c>
      <c r="X22" s="11">
        <f>X23+X24</f>
        <v>0</v>
      </c>
      <c r="Y22" s="11">
        <f t="shared" si="7"/>
        <v>0</v>
      </c>
      <c r="Z22" s="11">
        <f t="shared" si="7"/>
        <v>0</v>
      </c>
      <c r="AA22" s="11">
        <f>AA23+AA24</f>
        <v>0</v>
      </c>
      <c r="AB22" s="11">
        <f>AB23+AB24</f>
        <v>0</v>
      </c>
      <c r="AC22" s="11">
        <f>AC23+AC24</f>
        <v>0</v>
      </c>
      <c r="AD22" s="11"/>
      <c r="AE22" s="11">
        <f t="shared" si="7"/>
        <v>0</v>
      </c>
    </row>
    <row r="23" spans="1:31" s="4" customFormat="1" ht="27" customHeight="1" x14ac:dyDescent="0.2">
      <c r="A23" s="13" t="s">
        <v>6</v>
      </c>
      <c r="B23" s="14" t="s">
        <v>13</v>
      </c>
      <c r="C23" s="15"/>
      <c r="D23" s="15">
        <f>SUM(E23:Z23)</f>
        <v>1080</v>
      </c>
      <c r="E23" s="15">
        <f>E13-E29</f>
        <v>1040</v>
      </c>
      <c r="F23" s="15"/>
      <c r="G23" s="15">
        <f>G12-G28</f>
        <v>40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21"/>
    </row>
    <row r="24" spans="1:31" s="4" customFormat="1" ht="27" customHeight="1" x14ac:dyDescent="0.2">
      <c r="A24" s="13" t="s">
        <v>8</v>
      </c>
      <c r="B24" s="14" t="s">
        <v>14</v>
      </c>
      <c r="C24" s="15"/>
      <c r="D24" s="15">
        <f>SUM(E24:Z24)</f>
        <v>0</v>
      </c>
      <c r="E24" s="15"/>
      <c r="F24" s="15"/>
      <c r="G24" s="1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21"/>
    </row>
    <row r="25" spans="1:31" s="4" customFormat="1" ht="27" customHeight="1" x14ac:dyDescent="0.2">
      <c r="A25" s="7">
        <v>3</v>
      </c>
      <c r="B25" s="8" t="s">
        <v>25</v>
      </c>
      <c r="C25" s="9">
        <f>C26+C30</f>
        <v>0</v>
      </c>
      <c r="D25" s="9">
        <f>D26+D30</f>
        <v>270</v>
      </c>
      <c r="E25" s="9">
        <f t="shared" ref="E25:AE25" si="8">E26+E30</f>
        <v>260</v>
      </c>
      <c r="F25" s="9">
        <f>F26+F30</f>
        <v>0</v>
      </c>
      <c r="G25" s="9">
        <f t="shared" si="8"/>
        <v>10</v>
      </c>
      <c r="H25" s="9">
        <f t="shared" si="8"/>
        <v>0</v>
      </c>
      <c r="I25" s="9">
        <f t="shared" si="8"/>
        <v>0</v>
      </c>
      <c r="J25" s="9">
        <f>J26+J30</f>
        <v>0</v>
      </c>
      <c r="K25" s="9">
        <f t="shared" si="8"/>
        <v>0</v>
      </c>
      <c r="L25" s="9">
        <f t="shared" si="8"/>
        <v>0</v>
      </c>
      <c r="M25" s="9">
        <f t="shared" si="8"/>
        <v>0</v>
      </c>
      <c r="N25" s="9">
        <f t="shared" si="8"/>
        <v>0</v>
      </c>
      <c r="O25" s="9">
        <f t="shared" si="8"/>
        <v>0</v>
      </c>
      <c r="P25" s="9">
        <f t="shared" si="8"/>
        <v>0</v>
      </c>
      <c r="Q25" s="9">
        <f t="shared" si="8"/>
        <v>0</v>
      </c>
      <c r="R25" s="9">
        <f t="shared" si="8"/>
        <v>0</v>
      </c>
      <c r="S25" s="9">
        <f t="shared" si="8"/>
        <v>0</v>
      </c>
      <c r="T25" s="9">
        <f>T26+T30</f>
        <v>0</v>
      </c>
      <c r="U25" s="9">
        <f t="shared" si="8"/>
        <v>0</v>
      </c>
      <c r="V25" s="9">
        <f t="shared" si="8"/>
        <v>0</v>
      </c>
      <c r="W25" s="9">
        <f t="shared" si="8"/>
        <v>0</v>
      </c>
      <c r="X25" s="9">
        <f>X26+X30</f>
        <v>0</v>
      </c>
      <c r="Y25" s="9">
        <f t="shared" si="8"/>
        <v>0</v>
      </c>
      <c r="Z25" s="9">
        <f t="shared" si="8"/>
        <v>0</v>
      </c>
      <c r="AA25" s="9">
        <f>AA26+AA30</f>
        <v>0</v>
      </c>
      <c r="AB25" s="9">
        <f>AB26+AB30</f>
        <v>900</v>
      </c>
      <c r="AC25" s="9">
        <f>AC26+AC30</f>
        <v>0</v>
      </c>
      <c r="AD25" s="9"/>
      <c r="AE25" s="9">
        <f t="shared" si="8"/>
        <v>0</v>
      </c>
    </row>
    <row r="26" spans="1:31" s="12" customFormat="1" ht="27" customHeight="1" x14ac:dyDescent="0.2">
      <c r="A26" s="6" t="s">
        <v>16</v>
      </c>
      <c r="B26" s="10" t="s">
        <v>24</v>
      </c>
      <c r="C26" s="11">
        <f>SUM(C27:C29)</f>
        <v>0</v>
      </c>
      <c r="D26" s="11">
        <f>SUM(D27:D29)</f>
        <v>270</v>
      </c>
      <c r="E26" s="11">
        <f>SUM(E27:E29)</f>
        <v>260</v>
      </c>
      <c r="F26" s="11">
        <f>SUM(F27:F29)</f>
        <v>0</v>
      </c>
      <c r="G26" s="11">
        <f t="shared" ref="G26:AE26" si="9">SUM(G27:G29)</f>
        <v>10</v>
      </c>
      <c r="H26" s="11">
        <f t="shared" si="9"/>
        <v>0</v>
      </c>
      <c r="I26" s="11">
        <f t="shared" si="9"/>
        <v>0</v>
      </c>
      <c r="J26" s="11">
        <f>SUM(J27:J29)</f>
        <v>0</v>
      </c>
      <c r="K26" s="11">
        <f t="shared" si="9"/>
        <v>0</v>
      </c>
      <c r="L26" s="11">
        <f t="shared" si="9"/>
        <v>0</v>
      </c>
      <c r="M26" s="11">
        <f t="shared" si="9"/>
        <v>0</v>
      </c>
      <c r="N26" s="11">
        <f t="shared" si="9"/>
        <v>0</v>
      </c>
      <c r="O26" s="11">
        <f t="shared" si="9"/>
        <v>0</v>
      </c>
      <c r="P26" s="11">
        <f t="shared" si="9"/>
        <v>0</v>
      </c>
      <c r="Q26" s="11">
        <f t="shared" si="9"/>
        <v>0</v>
      </c>
      <c r="R26" s="11">
        <f t="shared" si="9"/>
        <v>0</v>
      </c>
      <c r="S26" s="11">
        <f t="shared" si="9"/>
        <v>0</v>
      </c>
      <c r="T26" s="11">
        <f>SUM(T27:T29)</f>
        <v>0</v>
      </c>
      <c r="U26" s="11">
        <f t="shared" si="9"/>
        <v>0</v>
      </c>
      <c r="V26" s="11">
        <f t="shared" si="9"/>
        <v>0</v>
      </c>
      <c r="W26" s="11">
        <f t="shared" si="9"/>
        <v>0</v>
      </c>
      <c r="X26" s="11">
        <f>SUM(X27:X29)</f>
        <v>0</v>
      </c>
      <c r="Y26" s="11">
        <f t="shared" si="9"/>
        <v>0</v>
      </c>
      <c r="Z26" s="11">
        <f t="shared" si="9"/>
        <v>0</v>
      </c>
      <c r="AA26" s="11">
        <f>SUM(AA27:AA29)</f>
        <v>0</v>
      </c>
      <c r="AB26" s="11">
        <f>SUM(AB27:AB29)</f>
        <v>45</v>
      </c>
      <c r="AC26" s="11">
        <f>SUM(AC27:AC29)</f>
        <v>0</v>
      </c>
      <c r="AD26" s="11"/>
      <c r="AE26" s="11">
        <f t="shared" si="9"/>
        <v>0</v>
      </c>
    </row>
    <row r="27" spans="1:31" s="4" customFormat="1" ht="27" customHeight="1" x14ac:dyDescent="0.2">
      <c r="A27" s="13"/>
      <c r="B27" s="14" t="s">
        <v>29</v>
      </c>
      <c r="C27" s="15"/>
      <c r="D27" s="15">
        <f>SUM(E27:Z27)</f>
        <v>0</v>
      </c>
      <c r="E27" s="15"/>
      <c r="F27" s="15"/>
      <c r="G27" s="1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>
        <f>AB11*5%</f>
        <v>45</v>
      </c>
      <c r="AC27" s="35"/>
      <c r="AD27" s="35"/>
      <c r="AE27" s="21"/>
    </row>
    <row r="28" spans="1:31" s="4" customFormat="1" ht="32.25" customHeight="1" x14ac:dyDescent="0.2">
      <c r="A28" s="13"/>
      <c r="B28" s="14" t="s">
        <v>30</v>
      </c>
      <c r="C28" s="15"/>
      <c r="D28" s="15">
        <f>SUM(E28:Z28)</f>
        <v>10</v>
      </c>
      <c r="E28" s="15"/>
      <c r="F28" s="15"/>
      <c r="G28" s="15">
        <f>G12*20%</f>
        <v>10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21"/>
    </row>
    <row r="29" spans="1:31" s="4" customFormat="1" ht="44.25" customHeight="1" x14ac:dyDescent="0.2">
      <c r="A29" s="13"/>
      <c r="B29" s="14" t="s">
        <v>31</v>
      </c>
      <c r="C29" s="15"/>
      <c r="D29" s="15">
        <f>SUM(E29:Z29)</f>
        <v>260</v>
      </c>
      <c r="E29" s="15">
        <f>E10*20%</f>
        <v>260</v>
      </c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21"/>
    </row>
    <row r="30" spans="1:31" s="12" customFormat="1" ht="27" customHeight="1" x14ac:dyDescent="0.2">
      <c r="A30" s="6" t="s">
        <v>17</v>
      </c>
      <c r="B30" s="10" t="s">
        <v>28</v>
      </c>
      <c r="C30" s="11">
        <f>C31</f>
        <v>0</v>
      </c>
      <c r="D30" s="11">
        <f>D31</f>
        <v>0</v>
      </c>
      <c r="E30" s="11">
        <f t="shared" ref="E30:AE30" si="10">E31</f>
        <v>0</v>
      </c>
      <c r="F30" s="11">
        <f>F31</f>
        <v>0</v>
      </c>
      <c r="G30" s="11">
        <f t="shared" si="10"/>
        <v>0</v>
      </c>
      <c r="H30" s="11">
        <f t="shared" si="10"/>
        <v>0</v>
      </c>
      <c r="I30" s="11">
        <f t="shared" si="10"/>
        <v>0</v>
      </c>
      <c r="J30" s="11">
        <f>J31</f>
        <v>0</v>
      </c>
      <c r="K30" s="11">
        <f t="shared" si="10"/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  <c r="Q30" s="11">
        <f t="shared" si="10"/>
        <v>0</v>
      </c>
      <c r="R30" s="11">
        <f t="shared" si="10"/>
        <v>0</v>
      </c>
      <c r="S30" s="11">
        <f t="shared" si="10"/>
        <v>0</v>
      </c>
      <c r="T30" s="11">
        <f>T31</f>
        <v>0</v>
      </c>
      <c r="U30" s="11">
        <f t="shared" si="10"/>
        <v>0</v>
      </c>
      <c r="V30" s="11">
        <f t="shared" si="10"/>
        <v>0</v>
      </c>
      <c r="W30" s="11">
        <f t="shared" si="10"/>
        <v>0</v>
      </c>
      <c r="X30" s="11">
        <f>X31</f>
        <v>0</v>
      </c>
      <c r="Y30" s="11">
        <f t="shared" si="10"/>
        <v>0</v>
      </c>
      <c r="Z30" s="11">
        <f t="shared" si="10"/>
        <v>0</v>
      </c>
      <c r="AA30" s="11">
        <f>AA31</f>
        <v>0</v>
      </c>
      <c r="AB30" s="11">
        <f>AB31</f>
        <v>855</v>
      </c>
      <c r="AC30" s="11">
        <f>AC31</f>
        <v>0</v>
      </c>
      <c r="AD30" s="11"/>
      <c r="AE30" s="11">
        <f t="shared" si="10"/>
        <v>0</v>
      </c>
    </row>
    <row r="31" spans="1:31" s="4" customFormat="1" ht="27" customHeight="1" x14ac:dyDescent="0.2">
      <c r="A31" s="13"/>
      <c r="B31" s="14" t="s">
        <v>4</v>
      </c>
      <c r="C31" s="15"/>
      <c r="D31" s="15">
        <f>SUM(E31:Z31)</f>
        <v>0</v>
      </c>
      <c r="E31" s="15"/>
      <c r="F31" s="15"/>
      <c r="G31" s="1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>
        <f>AB10-AB26</f>
        <v>855</v>
      </c>
      <c r="AC31" s="35"/>
      <c r="AD31" s="35"/>
      <c r="AE31" s="21"/>
    </row>
    <row r="32" spans="1:31" s="39" customFormat="1" ht="27" customHeight="1" x14ac:dyDescent="0.2">
      <c r="A32" s="36" t="s">
        <v>10</v>
      </c>
      <c r="B32" s="37" t="s">
        <v>11</v>
      </c>
      <c r="C32" s="38">
        <f>C33+C36+C39</f>
        <v>234573</v>
      </c>
      <c r="D32" s="38">
        <f t="shared" ref="D32:AE32" si="11">D33+D36+D39</f>
        <v>223970</v>
      </c>
      <c r="E32" s="38">
        <f t="shared" si="11"/>
        <v>40468</v>
      </c>
      <c r="F32" s="38">
        <f>F33+F36+F39</f>
        <v>4601</v>
      </c>
      <c r="G32" s="38">
        <f t="shared" si="11"/>
        <v>2531</v>
      </c>
      <c r="H32" s="38">
        <f t="shared" si="11"/>
        <v>24800</v>
      </c>
      <c r="I32" s="38">
        <f t="shared" si="11"/>
        <v>6800</v>
      </c>
      <c r="J32" s="38">
        <f>J33+J36+J39</f>
        <v>4700</v>
      </c>
      <c r="K32" s="38">
        <f t="shared" si="11"/>
        <v>5100</v>
      </c>
      <c r="L32" s="38">
        <f t="shared" si="11"/>
        <v>7150</v>
      </c>
      <c r="M32" s="38">
        <f t="shared" si="11"/>
        <v>3350</v>
      </c>
      <c r="N32" s="38">
        <f t="shared" si="11"/>
        <v>6550</v>
      </c>
      <c r="O32" s="38">
        <f t="shared" si="11"/>
        <v>3650</v>
      </c>
      <c r="P32" s="38">
        <f t="shared" si="11"/>
        <v>7750</v>
      </c>
      <c r="Q32" s="38">
        <f t="shared" si="11"/>
        <v>6950</v>
      </c>
      <c r="R32" s="38">
        <f t="shared" si="11"/>
        <v>8050</v>
      </c>
      <c r="S32" s="38">
        <f t="shared" si="11"/>
        <v>3750</v>
      </c>
      <c r="T32" s="38">
        <f>T33+T36+T39</f>
        <v>3450</v>
      </c>
      <c r="U32" s="38">
        <f t="shared" si="11"/>
        <v>12473</v>
      </c>
      <c r="V32" s="38">
        <f t="shared" si="11"/>
        <v>8472</v>
      </c>
      <c r="W32" s="38">
        <f t="shared" si="11"/>
        <v>4175</v>
      </c>
      <c r="X32" s="38">
        <f>X33+X36+X39</f>
        <v>4050</v>
      </c>
      <c r="Y32" s="38">
        <f t="shared" si="11"/>
        <v>9550</v>
      </c>
      <c r="Z32" s="38">
        <f t="shared" si="11"/>
        <v>10050</v>
      </c>
      <c r="AA32" s="38">
        <f>AA33+AA36+AA39</f>
        <v>22590</v>
      </c>
      <c r="AB32" s="38">
        <f>AB33+AB36+AB39</f>
        <v>3607</v>
      </c>
      <c r="AC32" s="38">
        <f>AC33+AC36+AC39</f>
        <v>4353</v>
      </c>
      <c r="AD32" s="38">
        <f>AD33+AD36+AD39</f>
        <v>5000</v>
      </c>
      <c r="AE32" s="38">
        <f t="shared" si="11"/>
        <v>10603</v>
      </c>
    </row>
    <row r="33" spans="1:31" s="5" customFormat="1" ht="27" customHeight="1" x14ac:dyDescent="0.2">
      <c r="A33" s="7">
        <v>1</v>
      </c>
      <c r="B33" s="8" t="s">
        <v>12</v>
      </c>
      <c r="C33" s="9">
        <f>C34+C35</f>
        <v>9926</v>
      </c>
      <c r="D33" s="9">
        <f t="shared" ref="D33:AE33" si="12">D34+D35</f>
        <v>9926</v>
      </c>
      <c r="E33" s="9">
        <f t="shared" si="12"/>
        <v>5932</v>
      </c>
      <c r="F33" s="9">
        <f t="shared" si="12"/>
        <v>2063</v>
      </c>
      <c r="G33" s="9">
        <f t="shared" si="12"/>
        <v>1931</v>
      </c>
      <c r="H33" s="9">
        <f t="shared" si="12"/>
        <v>0</v>
      </c>
      <c r="I33" s="9">
        <f t="shared" si="12"/>
        <v>0</v>
      </c>
      <c r="J33" s="9">
        <f t="shared" si="12"/>
        <v>0</v>
      </c>
      <c r="K33" s="9">
        <f t="shared" si="12"/>
        <v>0</v>
      </c>
      <c r="L33" s="9">
        <f t="shared" si="12"/>
        <v>0</v>
      </c>
      <c r="M33" s="9">
        <f t="shared" si="12"/>
        <v>0</v>
      </c>
      <c r="N33" s="9">
        <f t="shared" si="12"/>
        <v>0</v>
      </c>
      <c r="O33" s="9">
        <f t="shared" si="12"/>
        <v>0</v>
      </c>
      <c r="P33" s="9">
        <f t="shared" si="12"/>
        <v>0</v>
      </c>
      <c r="Q33" s="9">
        <f t="shared" si="12"/>
        <v>0</v>
      </c>
      <c r="R33" s="9">
        <f t="shared" si="12"/>
        <v>0</v>
      </c>
      <c r="S33" s="9">
        <f t="shared" si="12"/>
        <v>0</v>
      </c>
      <c r="T33" s="9">
        <f t="shared" si="12"/>
        <v>0</v>
      </c>
      <c r="U33" s="9">
        <f t="shared" si="12"/>
        <v>0</v>
      </c>
      <c r="V33" s="9">
        <f t="shared" si="12"/>
        <v>0</v>
      </c>
      <c r="W33" s="9">
        <f t="shared" si="12"/>
        <v>0</v>
      </c>
      <c r="X33" s="9">
        <f t="shared" si="12"/>
        <v>0</v>
      </c>
      <c r="Y33" s="9">
        <f t="shared" si="12"/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ref="AC33" si="13">AC34+AC35</f>
        <v>0</v>
      </c>
      <c r="AD33" s="9">
        <f t="shared" ref="AD33" si="14">AD34+AD35</f>
        <v>0</v>
      </c>
      <c r="AE33" s="9">
        <f t="shared" si="12"/>
        <v>0</v>
      </c>
    </row>
    <row r="34" spans="1:31" s="4" customFormat="1" ht="27" customHeight="1" x14ac:dyDescent="0.2">
      <c r="A34" s="13" t="s">
        <v>2</v>
      </c>
      <c r="B34" s="14" t="s">
        <v>13</v>
      </c>
      <c r="C34" s="15">
        <f>D34+AE34</f>
        <v>9926</v>
      </c>
      <c r="D34" s="15">
        <f>SUM(E34:AD34)</f>
        <v>9926</v>
      </c>
      <c r="E34" s="15">
        <v>5932</v>
      </c>
      <c r="F34" s="15">
        <v>2063</v>
      </c>
      <c r="G34" s="15">
        <v>1931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21"/>
    </row>
    <row r="35" spans="1:31" s="4" customFormat="1" ht="27" customHeight="1" x14ac:dyDescent="0.2">
      <c r="A35" s="13" t="s">
        <v>3</v>
      </c>
      <c r="B35" s="14" t="s">
        <v>14</v>
      </c>
      <c r="C35" s="15">
        <f>D35+AE35</f>
        <v>0</v>
      </c>
      <c r="D35" s="15">
        <f>SUM(E35:AD35)</f>
        <v>0</v>
      </c>
      <c r="E35" s="15"/>
      <c r="F35" s="15"/>
      <c r="G35" s="1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21"/>
    </row>
    <row r="36" spans="1:31" s="4" customFormat="1" ht="27" customHeight="1" x14ac:dyDescent="0.2">
      <c r="A36" s="7">
        <v>2</v>
      </c>
      <c r="B36" s="8" t="s">
        <v>15</v>
      </c>
      <c r="C36" s="9">
        <f>C37+C38</f>
        <v>36</v>
      </c>
      <c r="D36" s="9">
        <f>D37+D38</f>
        <v>36</v>
      </c>
      <c r="E36" s="9">
        <f t="shared" ref="E36:AB36" si="15">E37+E38</f>
        <v>36</v>
      </c>
      <c r="F36" s="9">
        <f t="shared" si="15"/>
        <v>0</v>
      </c>
      <c r="G36" s="9">
        <f t="shared" si="15"/>
        <v>0</v>
      </c>
      <c r="H36" s="9">
        <f t="shared" si="15"/>
        <v>0</v>
      </c>
      <c r="I36" s="9">
        <f t="shared" si="15"/>
        <v>0</v>
      </c>
      <c r="J36" s="9">
        <f t="shared" si="15"/>
        <v>0</v>
      </c>
      <c r="K36" s="9">
        <f t="shared" si="15"/>
        <v>0</v>
      </c>
      <c r="L36" s="9">
        <f t="shared" si="15"/>
        <v>0</v>
      </c>
      <c r="M36" s="9">
        <f t="shared" si="15"/>
        <v>0</v>
      </c>
      <c r="N36" s="9">
        <f t="shared" si="15"/>
        <v>0</v>
      </c>
      <c r="O36" s="9">
        <f t="shared" si="15"/>
        <v>0</v>
      </c>
      <c r="P36" s="9">
        <f t="shared" si="15"/>
        <v>0</v>
      </c>
      <c r="Q36" s="9">
        <f t="shared" si="15"/>
        <v>0</v>
      </c>
      <c r="R36" s="9">
        <f t="shared" si="15"/>
        <v>0</v>
      </c>
      <c r="S36" s="9">
        <f t="shared" si="15"/>
        <v>0</v>
      </c>
      <c r="T36" s="9">
        <f t="shared" si="15"/>
        <v>0</v>
      </c>
      <c r="U36" s="9">
        <f t="shared" si="15"/>
        <v>0</v>
      </c>
      <c r="V36" s="9">
        <f t="shared" si="15"/>
        <v>0</v>
      </c>
      <c r="W36" s="9">
        <f t="shared" si="15"/>
        <v>0</v>
      </c>
      <c r="X36" s="9">
        <f t="shared" si="15"/>
        <v>0</v>
      </c>
      <c r="Y36" s="9">
        <f t="shared" si="15"/>
        <v>0</v>
      </c>
      <c r="Z36" s="9">
        <f t="shared" si="15"/>
        <v>0</v>
      </c>
      <c r="AA36" s="9">
        <f t="shared" si="15"/>
        <v>0</v>
      </c>
      <c r="AB36" s="9">
        <f t="shared" si="15"/>
        <v>0</v>
      </c>
      <c r="AC36" s="9">
        <f t="shared" ref="AC36" si="16">AC37+AC38</f>
        <v>0</v>
      </c>
      <c r="AD36" s="9">
        <f t="shared" ref="AD36" si="17">AD37+AD38</f>
        <v>0</v>
      </c>
      <c r="AE36" s="9">
        <f t="shared" ref="AE36" si="18">AE37+AE38</f>
        <v>0</v>
      </c>
    </row>
    <row r="37" spans="1:31" s="4" customFormat="1" ht="27" customHeight="1" x14ac:dyDescent="0.2">
      <c r="A37" s="13" t="s">
        <v>5</v>
      </c>
      <c r="B37" s="14" t="s">
        <v>7</v>
      </c>
      <c r="C37" s="15">
        <f>D37+AE37</f>
        <v>0</v>
      </c>
      <c r="D37" s="15">
        <f t="shared" ref="D37:D38" si="19">SUM(E37:AD37)</f>
        <v>0</v>
      </c>
      <c r="E37" s="15"/>
      <c r="F37" s="15"/>
      <c r="G37" s="1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21"/>
    </row>
    <row r="38" spans="1:31" s="4" customFormat="1" ht="27" customHeight="1" x14ac:dyDescent="0.2">
      <c r="A38" s="13" t="s">
        <v>19</v>
      </c>
      <c r="B38" s="14" t="s">
        <v>9</v>
      </c>
      <c r="C38" s="15">
        <f>D38+AE38</f>
        <v>36</v>
      </c>
      <c r="D38" s="15">
        <f t="shared" si="19"/>
        <v>36</v>
      </c>
      <c r="E38" s="15">
        <v>36</v>
      </c>
      <c r="F38" s="15"/>
      <c r="G38" s="1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21"/>
    </row>
    <row r="39" spans="1:31" s="4" customFormat="1" ht="27" customHeight="1" x14ac:dyDescent="0.2">
      <c r="A39" s="7">
        <v>3</v>
      </c>
      <c r="B39" s="8" t="s">
        <v>18</v>
      </c>
      <c r="C39" s="9">
        <f>C40+C41</f>
        <v>224611</v>
      </c>
      <c r="D39" s="9">
        <f>D40+D41</f>
        <v>214008</v>
      </c>
      <c r="E39" s="9">
        <f t="shared" ref="E39:AB39" si="20">E40+E41</f>
        <v>34500</v>
      </c>
      <c r="F39" s="9">
        <f t="shared" si="20"/>
        <v>2538</v>
      </c>
      <c r="G39" s="9">
        <f t="shared" si="20"/>
        <v>600</v>
      </c>
      <c r="H39" s="9">
        <f t="shared" si="20"/>
        <v>24800</v>
      </c>
      <c r="I39" s="9">
        <f t="shared" si="20"/>
        <v>6800</v>
      </c>
      <c r="J39" s="9">
        <f t="shared" si="20"/>
        <v>4700</v>
      </c>
      <c r="K39" s="9">
        <f t="shared" si="20"/>
        <v>5100</v>
      </c>
      <c r="L39" s="9">
        <f t="shared" si="20"/>
        <v>7150</v>
      </c>
      <c r="M39" s="9">
        <f t="shared" si="20"/>
        <v>3350</v>
      </c>
      <c r="N39" s="9">
        <f t="shared" si="20"/>
        <v>6550</v>
      </c>
      <c r="O39" s="9">
        <f t="shared" si="20"/>
        <v>3650</v>
      </c>
      <c r="P39" s="9">
        <f t="shared" si="20"/>
        <v>7750</v>
      </c>
      <c r="Q39" s="9">
        <f t="shared" si="20"/>
        <v>6950</v>
      </c>
      <c r="R39" s="9">
        <f t="shared" si="20"/>
        <v>8050</v>
      </c>
      <c r="S39" s="9">
        <f t="shared" si="20"/>
        <v>3750</v>
      </c>
      <c r="T39" s="9">
        <f t="shared" si="20"/>
        <v>3450</v>
      </c>
      <c r="U39" s="9">
        <f t="shared" si="20"/>
        <v>12473</v>
      </c>
      <c r="V39" s="9">
        <f t="shared" si="20"/>
        <v>8472</v>
      </c>
      <c r="W39" s="9">
        <f t="shared" si="20"/>
        <v>4175</v>
      </c>
      <c r="X39" s="9">
        <f t="shared" si="20"/>
        <v>4050</v>
      </c>
      <c r="Y39" s="9">
        <f t="shared" si="20"/>
        <v>9550</v>
      </c>
      <c r="Z39" s="9">
        <f t="shared" si="20"/>
        <v>10050</v>
      </c>
      <c r="AA39" s="9">
        <f t="shared" si="20"/>
        <v>22590</v>
      </c>
      <c r="AB39" s="9">
        <f t="shared" si="20"/>
        <v>3607</v>
      </c>
      <c r="AC39" s="9">
        <f t="shared" ref="AC39" si="21">AC40+AC41</f>
        <v>4353</v>
      </c>
      <c r="AD39" s="9">
        <f t="shared" ref="AD39" si="22">AD40+AD41</f>
        <v>5000</v>
      </c>
      <c r="AE39" s="9">
        <f t="shared" ref="AE39" si="23">AE40+AE41</f>
        <v>10603</v>
      </c>
    </row>
    <row r="40" spans="1:31" s="4" customFormat="1" ht="27" customHeight="1" x14ac:dyDescent="0.2">
      <c r="A40" s="13" t="s">
        <v>16</v>
      </c>
      <c r="B40" s="14" t="s">
        <v>7</v>
      </c>
      <c r="C40" s="60">
        <f>D40+AE40</f>
        <v>52245</v>
      </c>
      <c r="D40" s="60">
        <f t="shared" ref="D40:D41" si="24">SUM(E40:AD40)</f>
        <v>52245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>
        <v>6413</v>
      </c>
      <c r="V40" s="60">
        <v>5872</v>
      </c>
      <c r="W40" s="60">
        <v>2500</v>
      </c>
      <c r="X40" s="60">
        <v>1400</v>
      </c>
      <c r="Y40" s="60">
        <v>5500</v>
      </c>
      <c r="Z40" s="60">
        <v>7700</v>
      </c>
      <c r="AA40" s="60">
        <v>16500</v>
      </c>
      <c r="AB40" s="60">
        <v>2707</v>
      </c>
      <c r="AC40" s="60">
        <v>3653</v>
      </c>
      <c r="AD40" s="60"/>
      <c r="AE40" s="60"/>
    </row>
    <row r="41" spans="1:31" s="4" customFormat="1" ht="27" customHeight="1" x14ac:dyDescent="0.2">
      <c r="A41" s="13" t="s">
        <v>17</v>
      </c>
      <c r="B41" s="14" t="s">
        <v>9</v>
      </c>
      <c r="C41" s="60">
        <f>D41+AE41</f>
        <v>172366</v>
      </c>
      <c r="D41" s="60">
        <f t="shared" si="24"/>
        <v>161763</v>
      </c>
      <c r="E41" s="60">
        <f>34500</f>
        <v>34500</v>
      </c>
      <c r="F41" s="60">
        <f>650+1888</f>
        <v>2538</v>
      </c>
      <c r="G41" s="60">
        <v>600</v>
      </c>
      <c r="H41" s="60">
        <v>24800</v>
      </c>
      <c r="I41" s="60">
        <v>6800</v>
      </c>
      <c r="J41" s="60">
        <v>4700</v>
      </c>
      <c r="K41" s="60">
        <v>5100</v>
      </c>
      <c r="L41" s="60">
        <v>7150</v>
      </c>
      <c r="M41" s="60">
        <v>3350</v>
      </c>
      <c r="N41" s="60">
        <v>6550</v>
      </c>
      <c r="O41" s="60">
        <v>3650</v>
      </c>
      <c r="P41" s="60">
        <v>7750</v>
      </c>
      <c r="Q41" s="60">
        <v>6950</v>
      </c>
      <c r="R41" s="60">
        <v>8050</v>
      </c>
      <c r="S41" s="60">
        <v>3750</v>
      </c>
      <c r="T41" s="60">
        <v>3450</v>
      </c>
      <c r="U41" s="60">
        <v>6060</v>
      </c>
      <c r="V41" s="60">
        <v>2600</v>
      </c>
      <c r="W41" s="60">
        <v>1675</v>
      </c>
      <c r="X41" s="60">
        <v>2650</v>
      </c>
      <c r="Y41" s="60">
        <v>4050</v>
      </c>
      <c r="Z41" s="60">
        <v>2350</v>
      </c>
      <c r="AA41" s="60">
        <v>6090</v>
      </c>
      <c r="AB41" s="60">
        <v>900</v>
      </c>
      <c r="AC41" s="60">
        <v>700</v>
      </c>
      <c r="AD41" s="60">
        <v>5000</v>
      </c>
      <c r="AE41" s="60">
        <v>10603</v>
      </c>
    </row>
    <row r="42" spans="1:31" ht="22.5" customHeight="1" x14ac:dyDescent="0.2">
      <c r="A42" s="1"/>
    </row>
    <row r="44" spans="1:31" ht="22.5" customHeight="1" x14ac:dyDescent="0.2">
      <c r="B44" s="2"/>
      <c r="C44" s="30"/>
    </row>
    <row r="45" spans="1:31" ht="22.5" customHeight="1" x14ac:dyDescent="0.2">
      <c r="B45" s="2"/>
    </row>
    <row r="46" spans="1:31" ht="22.5" customHeight="1" x14ac:dyDescent="0.2">
      <c r="B46" s="2"/>
      <c r="C46" s="30"/>
    </row>
    <row r="47" spans="1:31" ht="22.5" customHeight="1" x14ac:dyDescent="0.2">
      <c r="B47" s="2"/>
    </row>
    <row r="48" spans="1:31" ht="22.5" customHeight="1" x14ac:dyDescent="0.2">
      <c r="B48" s="2"/>
    </row>
  </sheetData>
  <mergeCells count="13">
    <mergeCell ref="A2:AE2"/>
    <mergeCell ref="AE4:AE6"/>
    <mergeCell ref="AB3:AE3"/>
    <mergeCell ref="A1:AE1"/>
    <mergeCell ref="E4:AD4"/>
    <mergeCell ref="H5:T5"/>
    <mergeCell ref="U5:AB5"/>
    <mergeCell ref="AD5:AD6"/>
    <mergeCell ref="A4:A6"/>
    <mergeCell ref="B4:B6"/>
    <mergeCell ref="D4:D6"/>
    <mergeCell ref="E5:G5"/>
    <mergeCell ref="C4:C6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2020-03-30T07:40:46Z</dcterms:modified>
</cp:coreProperties>
</file>