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firstSheet="8" activeTab="14"/>
  </bookViews>
  <sheets>
    <sheet name="Phụ lục 1" sheetId="1" r:id="rId1"/>
    <sheet name="Phụ lục 2" sheetId="2" r:id="rId2"/>
    <sheet name="Phụ lục 3" sheetId="3" r:id="rId3"/>
    <sheet name="Phụ Lục 4" sheetId="4" r:id="rId4"/>
    <sheet name="Phụ lục 5" sheetId="5" r:id="rId5"/>
    <sheet name="Phụ lục 6" sheetId="6" r:id="rId6"/>
    <sheet name="Phụ lục 7" sheetId="7" r:id="rId7"/>
    <sheet name="Phụ lục 8" sheetId="8" r:id="rId8"/>
    <sheet name="Phụ lục 9" sheetId="9" r:id="rId9"/>
    <sheet name="Phụ lục 10" sheetId="10" r:id="rId10"/>
    <sheet name="Phụ lục 11" sheetId="11" r:id="rId11"/>
    <sheet name="Phụ lục 12" sheetId="12" r:id="rId12"/>
    <sheet name="Phụ lục 13" sheetId="13" r:id="rId13"/>
    <sheet name="Phụ lục 14" sheetId="14" r:id="rId14"/>
    <sheet name="Phụ lục 15" sheetId="15" r:id="rId15"/>
    <sheet name="PL 16-17" sheetId="16" r:id="rId16"/>
    <sheet name="Phụ lục 18" sheetId="17" r:id="rId17"/>
  </sheets>
  <definedNames/>
  <calcPr fullCalcOnLoad="1"/>
</workbook>
</file>

<file path=xl/sharedStrings.xml><?xml version="1.0" encoding="utf-8"?>
<sst xmlns="http://schemas.openxmlformats.org/spreadsheetml/2006/main" count="526" uniqueCount="281">
  <si>
    <t>TT</t>
  </si>
  <si>
    <t>Thời gian (tháng)</t>
  </si>
  <si>
    <t>Dự kiến kinh phí đào tạo</t>
  </si>
  <si>
    <t>Thành tiền (đồng)</t>
  </si>
  <si>
    <t>Ghi chú</t>
  </si>
  <si>
    <t>Tổng</t>
  </si>
  <si>
    <t>Số lượng</t>
  </si>
  <si>
    <t>STT</t>
  </si>
  <si>
    <t>Tên bệnh viện</t>
  </si>
  <si>
    <t>Bệnh viện đa khoa tỉnh</t>
  </si>
  <si>
    <t>Bệnh viện Tâm thần</t>
  </si>
  <si>
    <t>Bệnh viện đa khoa Hương Sơn</t>
  </si>
  <si>
    <t>Bệnh viện đa khoa Hương Khê</t>
  </si>
  <si>
    <t>Bệnh viện đa khoa Vũ Quang</t>
  </si>
  <si>
    <t>Bệnh viện đa khoa Can Lộc</t>
  </si>
  <si>
    <t>Bệnh viện đa khoa Thạch Hà</t>
  </si>
  <si>
    <t>Bệnh viện đa khoa Cẩm Xuyên</t>
  </si>
  <si>
    <t>Bệnh viện đa khoa Kỳ Anh</t>
  </si>
  <si>
    <t>Tổng số</t>
  </si>
  <si>
    <t>Diện tích cải tạo (m2)</t>
  </si>
  <si>
    <t>Bệnh viện đa khoa Đức Thọ</t>
  </si>
  <si>
    <t>Dự kiến đơn giá (đồng)</t>
  </si>
  <si>
    <t>Phụ lục 10</t>
  </si>
  <si>
    <t>Tổng hợp nhu cầu kinh phí</t>
  </si>
  <si>
    <t>Danh mục đầu tư</t>
  </si>
  <si>
    <t>Tổng nhu cầu kinh phí</t>
  </si>
  <si>
    <t>Phụ lục 5</t>
  </si>
  <si>
    <t>Nguồn xã hội hóa</t>
  </si>
  <si>
    <t>Phụ lục 11</t>
  </si>
  <si>
    <t>Máy hấp ướt 310 lít</t>
  </si>
  <si>
    <t>Máy TK  Plasma 120 lít</t>
  </si>
  <si>
    <t>Máy TK Plasma 90 lít</t>
  </si>
  <si>
    <t>Máy TK EO 240 lit</t>
  </si>
  <si>
    <t>Máy rửa dụng cụ  250 lít</t>
  </si>
  <si>
    <t>Máy rửa dụng cụ siêu âm</t>
  </si>
  <si>
    <t>Máy đóng túi DCTK</t>
  </si>
  <si>
    <t xml:space="preserve">Máy phun DDKK </t>
  </si>
  <si>
    <t>Máy lấy mẫu VS không khí</t>
  </si>
  <si>
    <t>BVĐK Cẩm Xuyên</t>
  </si>
  <si>
    <t>BVĐK Kỳ Anh</t>
  </si>
  <si>
    <t>BVĐK Thành phố</t>
  </si>
  <si>
    <t>BVĐK Lộc Hà</t>
  </si>
  <si>
    <t>BVĐK Thạch Hà</t>
  </si>
  <si>
    <t>BVĐK Can Lộc</t>
  </si>
  <si>
    <t>BVĐK Nghi Xuân</t>
  </si>
  <si>
    <t>BVĐK Hồng Lĩnh</t>
  </si>
  <si>
    <t>BVĐK Đức Thọ</t>
  </si>
  <si>
    <t>BVĐK Hương Sơn</t>
  </si>
  <si>
    <t>BVĐK Hương Khê</t>
  </si>
  <si>
    <t>BVĐK Vũ Quang</t>
  </si>
  <si>
    <t>BVĐK Cầu Treo</t>
  </si>
  <si>
    <t>BVĐK Tỉnh</t>
  </si>
  <si>
    <t>BV Tâm thần</t>
  </si>
  <si>
    <t>BV Phổi</t>
  </si>
  <si>
    <t>BV YHCT</t>
  </si>
  <si>
    <t>BV PHCN</t>
  </si>
  <si>
    <t>BV Mắt</t>
  </si>
  <si>
    <t xml:space="preserve">Tổng: </t>
  </si>
  <si>
    <t>Máy hấp ướt &gt; 400 lít</t>
  </si>
  <si>
    <t>Máy hấp ướt 310 - 400 lít</t>
  </si>
  <si>
    <t>Máy hấp ướt  210 – 300 l</t>
  </si>
  <si>
    <t>Máy hấp ướt  150 -200l</t>
  </si>
  <si>
    <t>Máy hấp ướt  85l  -120l</t>
  </si>
  <si>
    <t>Máy rửa dụng cụ KK</t>
  </si>
  <si>
    <t xml:space="preserve">Máy phun DD KK </t>
  </si>
  <si>
    <t>Máy kiểm tra VS bề mặt</t>
  </si>
  <si>
    <t>BV Cẩm Xuyên</t>
  </si>
  <si>
    <t>BV Kỳ Anh</t>
  </si>
  <si>
    <t>BV Thành phố</t>
  </si>
  <si>
    <t>BV Lộc Hà</t>
  </si>
  <si>
    <t>BV Can Lộc</t>
  </si>
  <si>
    <t>BV Nghi Xuân</t>
  </si>
  <si>
    <t>BV Hồng Lĩnh</t>
  </si>
  <si>
    <t>BV Đức Thọ</t>
  </si>
  <si>
    <t>BV Hương Sơn</t>
  </si>
  <si>
    <t>BV Hương Khê</t>
  </si>
  <si>
    <t>BV Vũ Quang</t>
  </si>
  <si>
    <t>BV Cầu Treo</t>
  </si>
  <si>
    <t>TTYT Kỳ Anh</t>
  </si>
  <si>
    <t>BV Thạch Hà</t>
  </si>
  <si>
    <t xml:space="preserve">                                                                                                (Đơn vị tính: 1.000 đồng)</t>
  </si>
  <si>
    <t>Tên thiết bị</t>
  </si>
  <si>
    <t>Đơn vị tính</t>
  </si>
  <si>
    <t xml:space="preserve">Số lượng </t>
  </si>
  <si>
    <t>Đơn giá dự kiến</t>
  </si>
  <si>
    <t>Thành tiền (VNĐ)</t>
  </si>
  <si>
    <t>Máy hấp ướt (Autoclave) dung tích từ 400 - 500 lít</t>
  </si>
  <si>
    <t>Cái</t>
  </si>
  <si>
    <t xml:space="preserve">Máy hấp ướt (Autoclave) dung tích từ 310 -400 lít: </t>
  </si>
  <si>
    <t xml:space="preserve">Máy hấp ướt (Autoclave) dung tích từ 210-300 lít: </t>
  </si>
  <si>
    <t>Máy hấp ướt (Autoclave) dung tích 150-200 lít</t>
  </si>
  <si>
    <t>Máy hấp ướt dung tích 85 – 120 lít</t>
  </si>
  <si>
    <t>Máy tiệt khuẩn nhiệt độ thấp công nghệ Plasma dung tích từ 120 - 200 lít</t>
  </si>
  <si>
    <t>Máy tiệt khuẩn nhiệt độ thấp công nghệ Plasma dung tích dưới 120 lít</t>
  </si>
  <si>
    <t>Máy tiệt khuẩn EO</t>
  </si>
  <si>
    <t>Máy rửa dụng cụ khử khuẩn</t>
  </si>
  <si>
    <t>Máy rửa dụng cụ bằng sóng siêu âm</t>
  </si>
  <si>
    <t>Máy đóng túi dụng cụ tiệt khuẩn</t>
  </si>
  <si>
    <t>Máy phun dung dịch khử khuẩn</t>
  </si>
  <si>
    <t>Máy kiểm tra mật độ vi sinh bề mặt</t>
  </si>
  <si>
    <t>Máy lấy mẫu vi sinh không khí</t>
  </si>
  <si>
    <t>Tổng cộng</t>
  </si>
  <si>
    <t>(Năm mươi sáu tỷ, năm trăm tám mươi triệu đồng chẵn)</t>
  </si>
  <si>
    <t>Máy tiệt khuẩn nhanh 6 phút (Statim)</t>
  </si>
  <si>
    <t>Phụ lục 12</t>
  </si>
  <si>
    <t>Phụ lục 13</t>
  </si>
  <si>
    <t>Số lượng đề xuất</t>
  </si>
  <si>
    <t xml:space="preserve">Máy hấp ướt (Autoclave) dung tích từ 200-300 lít: </t>
  </si>
  <si>
    <t>(Hai mươi ba tỷ, một trăm năm mươi triệu đồng chẵn)</t>
  </si>
  <si>
    <t>Phụ lục 14</t>
  </si>
  <si>
    <t>Dự kiến đầu tư, cải tạo phòng đơn vị (bộ phận) tiệt khuẩn trung tâm</t>
  </si>
  <si>
    <t>Bệnh viện Mắt</t>
  </si>
  <si>
    <t>Bệnh viện Phổi</t>
  </si>
  <si>
    <t xml:space="preserve">Dự kiến đầu tư hệ thống khí sạch vô trùng áp lực dương phòng mổ </t>
  </si>
  <si>
    <t>Phụ lục 15</t>
  </si>
  <si>
    <t>Phụ lục 16</t>
  </si>
  <si>
    <t>Dự kiến kinh phí đào tạo, tập huấn KSNK</t>
  </si>
  <si>
    <t>Ngân sách tỉnh</t>
  </si>
  <si>
    <t>Nguồn sự nghiệp ngành</t>
  </si>
  <si>
    <t>Nguồn thu của các đơn vị</t>
  </si>
  <si>
    <t>Mua sắm thiết bị  KSNK</t>
  </si>
  <si>
    <t>Nâng cấp, cải tạo khu TKKK</t>
  </si>
  <si>
    <t>Tỷ lệ (%)</t>
  </si>
  <si>
    <t>Phụ lục 17</t>
  </si>
  <si>
    <t>Đào tạo nâng cao</t>
  </si>
  <si>
    <t>Nội dung,                      đối tượng đào tạo</t>
  </si>
  <si>
    <t>Đào tạo, tập huấn</t>
  </si>
  <si>
    <t>(Đơn vị tính: 1.000 đồng)</t>
  </si>
  <si>
    <t> Danh mục đầu tư</t>
  </si>
  <si>
    <t>Giai đoạn năm 2019</t>
  </si>
  <si>
    <t>Tổng kinh phí năm 2019</t>
  </si>
  <si>
    <t>Năm 2019</t>
  </si>
  <si>
    <t>Cộng</t>
  </si>
  <si>
    <t>Tổng kinh phí năm 2020</t>
  </si>
  <si>
    <r>
      <t xml:space="preserve">              Phụ lục 1:     </t>
    </r>
    <r>
      <rPr>
        <b/>
        <sz val="13"/>
        <color indexed="8"/>
        <rFont val="Times New Roman"/>
        <family val="1"/>
      </rPr>
      <t>SỐ LƯỢNG MÁY/THIẾT BỊ KSNK HIỆN CÓ CỦA CÁC BỆNH VIỆN</t>
    </r>
  </si>
  <si>
    <t>Bệnh viện</t>
  </si>
  <si>
    <t>Máy hấp ướt         310 - 400 lít</t>
  </si>
  <si>
    <t xml:space="preserve">Máy TK sấy khô </t>
  </si>
  <si>
    <t>Máy tiệt khuẩn Plasma</t>
  </si>
  <si>
    <t>Máy rửa dụng cụ SÂ</t>
  </si>
  <si>
    <t>BV Y học cổ truyền</t>
  </si>
  <si>
    <t>BV Sài Gòn - Hà Tĩnh</t>
  </si>
  <si>
    <t>BVĐK SG - Hà Tĩnh</t>
  </si>
  <si>
    <t>Phụ lục 2</t>
  </si>
  <si>
    <t xml:space="preserve">       SỐ LƯỢNG MÁY/ THIẾT BỊ GIẶT LÀ HIỆN CÓ CỦA CÁC BỆNH VIỆN</t>
  </si>
  <si>
    <t>Máy giặt công nghiệp</t>
  </si>
  <si>
    <t>Máy sấy đồ vải công nghiệp</t>
  </si>
  <si>
    <t>Máy là ép công nghiệp</t>
  </si>
  <si>
    <t>Máy giặt gia đình</t>
  </si>
  <si>
    <t>Máy vắt sấy thường</t>
  </si>
  <si>
    <t>2 </t>
  </si>
  <si>
    <t>Tổng:</t>
  </si>
  <si>
    <t xml:space="preserve">Phụ lục 3 </t>
  </si>
  <si>
    <t>Tổng hợp số lượng, chất lượng thiết bị KSNK hiện có của các bệnh viện</t>
  </si>
  <si>
    <t>Tên máy/thiết bị</t>
  </si>
  <si>
    <t xml:space="preserve">Tổng số </t>
  </si>
  <si>
    <t>Thời gian sản xuất</t>
  </si>
  <si>
    <t>Tình trạng hoạt động</t>
  </si>
  <si>
    <t>Trước 2010</t>
  </si>
  <si>
    <t>2010 - 2015</t>
  </si>
  <si>
    <t>Sau 2015</t>
  </si>
  <si>
    <t>Bình thường</t>
  </si>
  <si>
    <t>Hay có sự cố</t>
  </si>
  <si>
    <t>Hỏng</t>
  </si>
  <si>
    <t>Máy hấp ướt dung tích từ 210 – 300 lít</t>
  </si>
  <si>
    <t>Máy tiệt khuẩn sấy khô (tủ sấy)</t>
  </si>
  <si>
    <t>Máy tiệt khuẩn Plasma &gt; 120l</t>
  </si>
  <si>
    <t>Máy tiệt khuẩn Plasma &lt;120 lít</t>
  </si>
  <si>
    <t>Máy tiệt khuẩn nhiệt độ thấp (EO)</t>
  </si>
  <si>
    <t>Máy rửa dụng cụ (sóng SÂ)</t>
  </si>
  <si>
    <t>Máy kiểm tra VSV bề mặt</t>
  </si>
  <si>
    <t xml:space="preserve">Máy khử trùng không khí di động </t>
  </si>
  <si>
    <t>Máy tiệt khuẩn nhanh 6 phút Statim (dùng cho CK Mắt, TMH, RHM)</t>
  </si>
  <si>
    <t xml:space="preserve">Phụ lục 4 </t>
  </si>
  <si>
    <t>Tổng hợp số lượng, chất lượng thiết bị giặt là hiện có của các bệnh viện</t>
  </si>
  <si>
    <t>Tên TTYT/YTDP</t>
  </si>
  <si>
    <t>Máy  hấp ướt                         60 - 100 lít</t>
  </si>
  <si>
    <t xml:space="preserve">Bộ rửa tay vô trùng </t>
  </si>
  <si>
    <t>Máy TK sấy khô</t>
  </si>
  <si>
    <t>Năm sản xuất</t>
  </si>
  <si>
    <t>&lt;2010</t>
  </si>
  <si>
    <t>&gt; 2010</t>
  </si>
  <si>
    <t>YTDP Cẩm Xuyên</t>
  </si>
  <si>
    <t>TTYT H.Kỳ Anh</t>
  </si>
  <si>
    <t>YTDP Thành phố</t>
  </si>
  <si>
    <t>YTDP Lộc Hà</t>
  </si>
  <si>
    <t>YTDP Thạch Hà</t>
  </si>
  <si>
    <t>YTDP Can Lộc</t>
  </si>
  <si>
    <t>YTDP Nghi Xuân</t>
  </si>
  <si>
    <t>YTDP Hồng Lĩnh</t>
  </si>
  <si>
    <t>YTDP Đức Thọ</t>
  </si>
  <si>
    <t>YTDP Hương Sơn</t>
  </si>
  <si>
    <t>YTDP Hương Khê</t>
  </si>
  <si>
    <t>YTDP Vũ Quang</t>
  </si>
  <si>
    <t>TTYT TX Kỳ Anh</t>
  </si>
  <si>
    <t xml:space="preserve">   Phụ lục 6</t>
  </si>
  <si>
    <t>NGUỒN NHÂN LỰC KIỂM SOÁT NHIỄM KHUẨN HIỆN CÓ</t>
  </si>
  <si>
    <t>Bác             sĩ</t>
  </si>
  <si>
    <t>Kỹ             sư</t>
  </si>
  <si>
    <t>Cử nhân                    XN</t>
  </si>
  <si>
    <t>Điều dưỡng</t>
  </si>
  <si>
    <t>Hộ lý, y công</t>
  </si>
  <si>
    <t>ĐH</t>
  </si>
  <si>
    <t>CĐ</t>
  </si>
  <si>
    <t>TC</t>
  </si>
  <si>
    <t xml:space="preserve">Ghi chú: </t>
  </si>
  <si>
    <t xml:space="preserve">Tổng số bác sĩ: 9 (BSĐK: 5, YHDP: 3, YHCT: 1); trong đó: kiêm nhiệm: 9 </t>
  </si>
  <si>
    <t>Phụ lục 8</t>
  </si>
  <si>
    <t>TỔNG HỢP NHU CẦU MUA SẮM MÁY/THIẾT BỊ GIẶT SẤY ĐỒ VẢI</t>
  </si>
  <si>
    <t>CỦA CÁC BỆNH VIỆN</t>
  </si>
  <si>
    <t>Máy tiệt khuẩn Plasma &lt;120l</t>
  </si>
  <si>
    <t>Máy hấp ướt  từ 400 - 500l</t>
  </si>
  <si>
    <t>Máy hấp ướt  từ 210 - 300l</t>
  </si>
  <si>
    <t>Máy hấp ướt  từ  150 -200l</t>
  </si>
  <si>
    <t>BVĐK tỉnh</t>
  </si>
  <si>
    <t>BVĐK TP Hà Tĩnh</t>
  </si>
  <si>
    <t>BVĐK TX Kỳ Anh</t>
  </si>
  <si>
    <t>Bệnh viện YHCT</t>
  </si>
  <si>
    <t xml:space="preserve">Máy tiệt khuẩn nhanh </t>
  </si>
  <si>
    <t>Bệnh viện đa khoa Nghi Xuân</t>
  </si>
  <si>
    <t>Bệnh viện đa khoa Hồng Lĩnh</t>
  </si>
  <si>
    <t>TTYT huyện Kỳ Anh</t>
  </si>
  <si>
    <t>Số phòng               cải tạo</t>
  </si>
  <si>
    <t>Đơn vị tính: 1000 đồng</t>
  </si>
  <si>
    <t xml:space="preserve">Thành tiền </t>
  </si>
  <si>
    <t xml:space="preserve">Dự kiến         đơn giá </t>
  </si>
  <si>
    <t> Tổng kinh phí giai đoạn 2019 - 2021</t>
  </si>
  <si>
    <t>Giai đoạn năm 2020 -2021</t>
  </si>
  <si>
    <t>Đầu tư, cải tạo hệ thống khí sạch áp lực dương phòng mổ</t>
  </si>
  <si>
    <t>Nâng cấp, cải tạo phòng mổ áp lực dương</t>
  </si>
  <si>
    <r>
      <t>Tổng số: 125, Trong đó: chuyên môn y dược: 59 (BS: 9, Kỹ sư: 1, Dược sĩ: 4, Đ D-KTV: 44);  hộ lý 66; 12</t>
    </r>
    <r>
      <rPr>
        <sz val="14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(kiêm nhiệm: 2)</t>
    </r>
  </si>
  <si>
    <t>Máy hấp ướt  210 - 300 lít</t>
  </si>
  <si>
    <t>Máy hấp ướt           410 - 500 lít</t>
  </si>
  <si>
    <t>Máy hấp ướt  dung tích từ 410 – 500 lít</t>
  </si>
  <si>
    <t>Máy hấp ướt  dung tích từ 310 – 400 lít</t>
  </si>
  <si>
    <t>Máy TK nhanh 6 phút</t>
  </si>
  <si>
    <t xml:space="preserve">Máy phun khử trùng </t>
  </si>
  <si>
    <t>Máy hấp ướt dung tích dưới 200 lít</t>
  </si>
  <si>
    <t>Máy hấp ướt 80-120 lít</t>
  </si>
  <si>
    <t>Máy TK nhanh Statim</t>
  </si>
  <si>
    <t>(Mười sáu tỷ, không trăm tám mươi triệu đồng chẵn)</t>
  </si>
  <si>
    <t>Đào tạo cơ bản mạng lưới KSNK</t>
  </si>
  <si>
    <t xml:space="preserve">Máy TK khí EO </t>
  </si>
  <si>
    <t>Máy kiểm tra VS  bề mặt</t>
  </si>
  <si>
    <t>Máy đóng gói DCTK</t>
  </si>
  <si>
    <t>Máy hấp ướt&gt; 400 lít</t>
  </si>
  <si>
    <t>Máy hấp ướt                     &lt; 200 lít</t>
  </si>
  <si>
    <t>Hay có       sự cố</t>
  </si>
  <si>
    <r>
      <t xml:space="preserve">Máy  hấp ướt            </t>
    </r>
    <r>
      <rPr>
        <b/>
        <u val="single"/>
        <sz val="13"/>
        <color indexed="8"/>
        <rFont val="Times New Roman"/>
        <family val="1"/>
      </rPr>
      <t>&lt;</t>
    </r>
    <r>
      <rPr>
        <b/>
        <sz val="13"/>
        <color indexed="8"/>
        <rFont val="Times New Roman"/>
        <family val="1"/>
      </rPr>
      <t xml:space="preserve"> 50 L</t>
    </r>
  </si>
  <si>
    <t>THÔNG KÊ SỐ LƯỢNG MÁY/THIẾT BỊ KSNK HIỆN CÓ                                                                TẠI TRUNG TÂM Y TẾ DỰ PHÒNG TUYẾN HUYỆN</t>
  </si>
  <si>
    <t>Dược sĩ         CĐ và TC</t>
  </si>
  <si>
    <r>
      <t xml:space="preserve">Phụ lục 7:       </t>
    </r>
    <r>
      <rPr>
        <b/>
        <sz val="14"/>
        <color indexed="8"/>
        <rFont val="Times New Roman"/>
        <family val="1"/>
      </rPr>
      <t>TỔNG HỢP NHU CẦU MUA SẮM MÁY/THIẾT BỊ KSNK TỪNG BỆNH VIỆN</t>
    </r>
  </si>
  <si>
    <r>
      <t xml:space="preserve">                     Phụ lục 9: </t>
    </r>
    <r>
      <rPr>
        <b/>
        <sz val="14"/>
        <color indexed="8"/>
        <rFont val="Times New Roman"/>
        <family val="1"/>
      </rPr>
      <t>DANH MỤC ƯU TIÊN MUA SẮM MÁY/THIẾT BỊ KSNK TỪNG BỆNH VIỆN</t>
    </r>
  </si>
  <si>
    <t>Máy  giặt công nghiệp &gt; 50kg</t>
  </si>
  <si>
    <t>Đơn giá      dự kiến</t>
  </si>
  <si>
    <r>
      <t xml:space="preserve">Máy giặt công nghiệp </t>
    </r>
    <r>
      <rPr>
        <u val="single"/>
        <sz val="12"/>
        <color indexed="8"/>
        <rFont val="Times New Roman"/>
        <family val="1"/>
      </rPr>
      <t>&gt;</t>
    </r>
    <r>
      <rPr>
        <sz val="12"/>
        <color indexed="8"/>
        <rFont val="Times New Roman"/>
        <family val="1"/>
      </rPr>
      <t>35kg</t>
    </r>
  </si>
  <si>
    <t xml:space="preserve">Máy sấy công nghiệp </t>
  </si>
  <si>
    <t>Máy tiệt khuẩn nhanh (Statim)</t>
  </si>
  <si>
    <r>
      <t xml:space="preserve">Máy tiệt khuẩn nhiệt độ thấp công nghệ Plasma dung tích </t>
    </r>
    <r>
      <rPr>
        <u val="single"/>
        <sz val="12"/>
        <color indexed="8"/>
        <rFont val="Times New Roman"/>
        <family val="1"/>
      </rPr>
      <t>&gt;</t>
    </r>
    <r>
      <rPr>
        <sz val="12"/>
        <color indexed="8"/>
        <rFont val="Times New Roman"/>
        <family val="1"/>
      </rPr>
      <t xml:space="preserve"> 120 lít</t>
    </r>
  </si>
  <si>
    <t xml:space="preserve">Dự kiến kinh phí đầu tư mua sắm thiết bị KSNK từ nguồn ngân sách tỉnh                                     và nguồn thu sự nghiệp của các đơn vị </t>
  </si>
  <si>
    <t>Dự kiến kinh phí đầu tư mua sắm thiết bị KSNK do SYT huy động XHH                                            (Tập đoàn Vingroup)</t>
  </si>
  <si>
    <t>Máy TK Plasma &lt;120 lít</t>
  </si>
  <si>
    <t>Máy rửa dụng cụ (SÂ)</t>
  </si>
  <si>
    <t>Máy hấp ướt (Autoclave) dung tích &gt; 400 lít</t>
  </si>
  <si>
    <t>Máy giặt công nghiệp &gt; 50kg</t>
  </si>
  <si>
    <t>Danh mục máy/thiết bị KSNK được đầu tư từ nguồn xã hội hóa (Vingroup)</t>
  </si>
  <si>
    <t>Máy hấp ướt  từ 85  -120l</t>
  </si>
  <si>
    <t>Dự kiến tổng kinh phí đầu tư mua sắm thiết bị Kiểm soát nhiễm khuẩn</t>
  </si>
  <si>
    <t>(Tám mươi tám tỷ sáu trăm tám mươi triệu đồng chẵn)</t>
  </si>
  <si>
    <t>Bệnh viện đa khoa TP Hà Tĩnh</t>
  </si>
  <si>
    <t>(Hai tỷ một trăm hai mươi lăm triệu đồng chẵn)</t>
  </si>
  <si>
    <t>Bệnh viện đa khoa Lộc Hà</t>
  </si>
  <si>
    <t>(Bốn trăm ba mươi mốt triệu, hai trăm năm mươi ngàn đồng chẵn)</t>
  </si>
  <si>
    <t>Nguồn thu sự nghiệp các đơn vị</t>
  </si>
  <si>
    <t>(học 2 tuần)</t>
  </si>
  <si>
    <t>Nguồn sự nghiệp của Ngành</t>
  </si>
  <si>
    <t>Tổng kinh phí: Một trăm ba mươi tỷ bốn trăm sáu mươi sáu triệu                                                               hai trăm năm mươi nghìn đồng./.</t>
  </si>
  <si>
    <t>Năm 2020, 2021</t>
  </si>
  <si>
    <r>
      <t>Phụ lục 18. Phân kỳ đầu tư</t>
    </r>
    <r>
      <rPr>
        <b/>
        <sz val="14"/>
        <color indexed="10"/>
        <rFont val="Times New Roman"/>
        <family val="1"/>
      </rPr>
      <t xml:space="preserve"> </t>
    </r>
  </si>
  <si>
    <t>Nguồn      xã hội hóa</t>
  </si>
  <si>
    <r>
      <t xml:space="preserve">  </t>
    </r>
    <r>
      <rPr>
        <i/>
        <sz val="12"/>
        <color indexed="8"/>
        <rFont val="Times New Roman"/>
        <family val="1"/>
      </rPr>
      <t>(Đơn vị tính: 1.000 đồng)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</si>
</sst>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9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name val="Calibri"/>
      <family val="2"/>
    </font>
    <font>
      <sz val="13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Arial"/>
      <family val="2"/>
    </font>
    <font>
      <i/>
      <sz val="12.5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Arial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.5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65" fillId="0" borderId="0" xfId="0" applyFont="1" applyAlignment="1">
      <alignment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70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3" fontId="73" fillId="0" borderId="10" xfId="0" applyNumberFormat="1" applyFont="1" applyBorder="1" applyAlignment="1">
      <alignment horizontal="right" vertical="center" wrapText="1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3" fontId="74" fillId="0" borderId="10" xfId="0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3" fontId="74" fillId="0" borderId="10" xfId="0" applyNumberFormat="1" applyFont="1" applyBorder="1" applyAlignment="1">
      <alignment horizontal="right" vertical="center"/>
    </xf>
    <xf numFmtId="0" fontId="75" fillId="0" borderId="0" xfId="0" applyFont="1" applyAlignment="1">
      <alignment horizontal="center"/>
    </xf>
    <xf numFmtId="0" fontId="74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right" vertical="center" wrapText="1"/>
    </xf>
    <xf numFmtId="0" fontId="73" fillId="0" borderId="10" xfId="0" applyFont="1" applyBorder="1" applyAlignment="1">
      <alignment horizontal="right" vertical="center" wrapText="1"/>
    </xf>
    <xf numFmtId="0" fontId="65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0" fillId="0" borderId="0" xfId="0" applyFont="1" applyAlignment="1">
      <alignment horizontal="justify"/>
    </xf>
    <xf numFmtId="0" fontId="81" fillId="0" borderId="10" xfId="0" applyFont="1" applyBorder="1" applyAlignment="1">
      <alignment horizontal="justify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3" fontId="82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right" vertical="center" wrapText="1"/>
    </xf>
    <xf numFmtId="3" fontId="81" fillId="0" borderId="10" xfId="0" applyNumberFormat="1" applyFont="1" applyBorder="1" applyAlignment="1">
      <alignment horizontal="right" vertical="center" wrapText="1"/>
    </xf>
    <xf numFmtId="0" fontId="74" fillId="0" borderId="10" xfId="0" applyFont="1" applyBorder="1" applyAlignment="1">
      <alignment vertical="center"/>
    </xf>
    <xf numFmtId="3" fontId="74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justify" vertical="center" wrapText="1"/>
    </xf>
    <xf numFmtId="0" fontId="69" fillId="0" borderId="0" xfId="0" applyFont="1" applyAlignment="1">
      <alignment vertical="center"/>
    </xf>
    <xf numFmtId="0" fontId="82" fillId="0" borderId="10" xfId="0" applyFont="1" applyBorder="1" applyAlignment="1">
      <alignment vertical="center" wrapText="1"/>
    </xf>
    <xf numFmtId="0" fontId="81" fillId="0" borderId="0" xfId="0" applyFont="1" applyBorder="1" applyAlignment="1">
      <alignment horizontal="center" vertical="center"/>
    </xf>
    <xf numFmtId="3" fontId="79" fillId="0" borderId="10" xfId="0" applyNumberFormat="1" applyFont="1" applyBorder="1" applyAlignment="1">
      <alignment horizontal="right" vertical="center" wrapText="1"/>
    </xf>
    <xf numFmtId="0" fontId="77" fillId="0" borderId="0" xfId="0" applyFont="1" applyAlignment="1">
      <alignment horizontal="right" vertical="center"/>
    </xf>
    <xf numFmtId="0" fontId="76" fillId="0" borderId="0" xfId="0" applyFont="1" applyBorder="1" applyAlignment="1">
      <alignment horizontal="right" vertical="center"/>
    </xf>
    <xf numFmtId="0" fontId="78" fillId="0" borderId="10" xfId="0" applyFont="1" applyBorder="1" applyAlignment="1">
      <alignment horizontal="right" vertical="center" wrapText="1"/>
    </xf>
    <xf numFmtId="3" fontId="79" fillId="0" borderId="10" xfId="0" applyNumberFormat="1" applyFont="1" applyBorder="1" applyAlignment="1">
      <alignment vertical="center" wrapText="1"/>
    </xf>
    <xf numFmtId="3" fontId="81" fillId="0" borderId="10" xfId="0" applyNumberFormat="1" applyFont="1" applyBorder="1" applyAlignment="1">
      <alignment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73" fillId="0" borderId="10" xfId="0" applyNumberFormat="1" applyFont="1" applyBorder="1" applyAlignment="1">
      <alignment vertical="center"/>
    </xf>
    <xf numFmtId="2" fontId="74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76" fillId="0" borderId="0" xfId="0" applyFont="1" applyAlignment="1">
      <alignment vertical="center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7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wrapText="1"/>
    </xf>
    <xf numFmtId="0" fontId="81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83" fillId="0" borderId="0" xfId="0" applyFont="1" applyAlignment="1">
      <alignment vertical="center"/>
    </xf>
    <xf numFmtId="0" fontId="84" fillId="0" borderId="10" xfId="0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right"/>
    </xf>
    <xf numFmtId="1" fontId="74" fillId="0" borderId="1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wrapText="1"/>
    </xf>
    <xf numFmtId="0" fontId="80" fillId="0" borderId="0" xfId="0" applyFont="1" applyAlignment="1">
      <alignment wrapText="1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81" fillId="0" borderId="20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65" fillId="0" borderId="0" xfId="0" applyFont="1" applyAlignment="1">
      <alignment wrapText="1"/>
    </xf>
    <xf numFmtId="0" fontId="69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right"/>
    </xf>
    <xf numFmtId="0" fontId="88" fillId="0" borderId="0" xfId="0" applyFont="1" applyAlignment="1">
      <alignment/>
    </xf>
    <xf numFmtId="0" fontId="78" fillId="0" borderId="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right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4" fillId="0" borderId="0" xfId="0" applyFont="1" applyBorder="1" applyAlignment="1">
      <alignment horizontal="right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9">
      <selection activeCell="G5" sqref="G5"/>
    </sheetView>
  </sheetViews>
  <sheetFormatPr defaultColWidth="9.00390625" defaultRowHeight="14.25"/>
  <cols>
    <col min="1" max="1" width="5.00390625" style="0" customWidth="1"/>
    <col min="2" max="2" width="6.50390625" style="0" customWidth="1"/>
    <col min="3" max="3" width="19.00390625" style="30" customWidth="1"/>
    <col min="4" max="4" width="9.625" style="0" customWidth="1"/>
    <col min="5" max="5" width="9.50390625" style="0" customWidth="1"/>
    <col min="6" max="6" width="8.375" style="0" customWidth="1"/>
    <col min="7" max="7" width="7.50390625" style="0" customWidth="1"/>
    <col min="8" max="8" width="7.875" style="0" customWidth="1"/>
    <col min="9" max="9" width="8.375" style="0" customWidth="1"/>
    <col min="10" max="10" width="8.125" style="0" customWidth="1"/>
    <col min="11" max="12" width="7.875" style="0" customWidth="1"/>
    <col min="13" max="13" width="8.00390625" style="0" customWidth="1"/>
    <col min="14" max="14" width="7.125" style="0" customWidth="1"/>
    <col min="15" max="15" width="7.625" style="0" customWidth="1"/>
  </cols>
  <sheetData>
    <row r="1" ht="8.25" customHeight="1"/>
    <row r="2" spans="2:17" ht="29.25" customHeight="1">
      <c r="B2" s="116" t="s">
        <v>134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9"/>
      <c r="Q2" s="19"/>
    </row>
    <row r="3" spans="2:17" ht="70.5" customHeight="1">
      <c r="B3" s="21" t="s">
        <v>0</v>
      </c>
      <c r="C3" s="22" t="s">
        <v>135</v>
      </c>
      <c r="D3" s="22" t="s">
        <v>232</v>
      </c>
      <c r="E3" s="22" t="s">
        <v>136</v>
      </c>
      <c r="F3" s="22" t="s">
        <v>231</v>
      </c>
      <c r="G3" s="22" t="s">
        <v>246</v>
      </c>
      <c r="H3" s="22" t="s">
        <v>137</v>
      </c>
      <c r="I3" s="22" t="s">
        <v>138</v>
      </c>
      <c r="J3" s="22" t="s">
        <v>94</v>
      </c>
      <c r="K3" s="22" t="s">
        <v>235</v>
      </c>
      <c r="L3" s="22" t="s">
        <v>236</v>
      </c>
      <c r="M3" s="22" t="s">
        <v>63</v>
      </c>
      <c r="N3" s="22" t="s">
        <v>139</v>
      </c>
      <c r="O3" s="22" t="s">
        <v>5</v>
      </c>
      <c r="P3" s="112"/>
      <c r="Q3" s="113"/>
    </row>
    <row r="4" spans="2:17" ht="22.5" customHeight="1">
      <c r="B4" s="11">
        <v>1</v>
      </c>
      <c r="C4" s="69" t="s">
        <v>38</v>
      </c>
      <c r="D4" s="11"/>
      <c r="E4" s="11"/>
      <c r="F4" s="11"/>
      <c r="G4" s="11">
        <v>2</v>
      </c>
      <c r="H4" s="11">
        <v>4</v>
      </c>
      <c r="I4" s="11"/>
      <c r="J4" s="11"/>
      <c r="K4" s="11"/>
      <c r="L4" s="11"/>
      <c r="M4" s="11"/>
      <c r="N4" s="11"/>
      <c r="O4" s="22">
        <f>SUM(D4:N4)</f>
        <v>6</v>
      </c>
      <c r="P4" s="112"/>
      <c r="Q4" s="113"/>
    </row>
    <row r="5" spans="2:17" ht="22.5" customHeight="1">
      <c r="B5" s="11">
        <v>2</v>
      </c>
      <c r="C5" s="69" t="s">
        <v>39</v>
      </c>
      <c r="D5" s="11"/>
      <c r="E5" s="11">
        <v>1</v>
      </c>
      <c r="F5" s="11"/>
      <c r="G5" s="11"/>
      <c r="H5" s="11">
        <v>9</v>
      </c>
      <c r="I5" s="25"/>
      <c r="J5" s="25"/>
      <c r="K5" s="25"/>
      <c r="L5" s="25"/>
      <c r="M5" s="25"/>
      <c r="N5" s="25"/>
      <c r="O5" s="22">
        <f aca="true" t="shared" si="0" ref="O5:O23">SUM(D5:N5)</f>
        <v>10</v>
      </c>
      <c r="P5" s="112"/>
      <c r="Q5" s="113"/>
    </row>
    <row r="6" spans="2:17" ht="22.5" customHeight="1">
      <c r="B6" s="11">
        <v>3</v>
      </c>
      <c r="C6" s="69" t="s">
        <v>40</v>
      </c>
      <c r="D6" s="25"/>
      <c r="E6" s="11">
        <v>1</v>
      </c>
      <c r="F6" s="11"/>
      <c r="G6" s="11"/>
      <c r="H6" s="11">
        <v>4</v>
      </c>
      <c r="I6" s="25"/>
      <c r="J6" s="25"/>
      <c r="K6" s="25"/>
      <c r="L6" s="25"/>
      <c r="M6" s="25"/>
      <c r="N6" s="25"/>
      <c r="O6" s="22">
        <f>SUM(D6:N6)</f>
        <v>5</v>
      </c>
      <c r="P6" s="112"/>
      <c r="Q6" s="113"/>
    </row>
    <row r="7" spans="2:17" ht="22.5" customHeight="1">
      <c r="B7" s="11">
        <v>4</v>
      </c>
      <c r="C7" s="69" t="s">
        <v>41</v>
      </c>
      <c r="D7" s="11"/>
      <c r="E7" s="11">
        <v>2</v>
      </c>
      <c r="F7" s="11"/>
      <c r="G7" s="11"/>
      <c r="H7" s="11">
        <v>2</v>
      </c>
      <c r="I7" s="25"/>
      <c r="J7" s="25"/>
      <c r="K7" s="25"/>
      <c r="L7" s="25"/>
      <c r="M7" s="25"/>
      <c r="N7" s="25"/>
      <c r="O7" s="22">
        <f t="shared" si="0"/>
        <v>4</v>
      </c>
      <c r="P7" s="112"/>
      <c r="Q7" s="113"/>
    </row>
    <row r="8" spans="2:17" ht="22.5" customHeight="1">
      <c r="B8" s="11">
        <v>5</v>
      </c>
      <c r="C8" s="69" t="s">
        <v>42</v>
      </c>
      <c r="D8" s="11"/>
      <c r="E8" s="11"/>
      <c r="F8" s="11"/>
      <c r="G8" s="11">
        <v>3</v>
      </c>
      <c r="H8" s="11">
        <v>5</v>
      </c>
      <c r="I8" s="11"/>
      <c r="J8" s="11"/>
      <c r="K8" s="11"/>
      <c r="L8" s="11"/>
      <c r="M8" s="11"/>
      <c r="N8" s="11"/>
      <c r="O8" s="22">
        <f t="shared" si="0"/>
        <v>8</v>
      </c>
      <c r="P8" s="112"/>
      <c r="Q8" s="113"/>
    </row>
    <row r="9" spans="2:17" ht="22.5" customHeight="1">
      <c r="B9" s="11">
        <v>6</v>
      </c>
      <c r="C9" s="69" t="s">
        <v>43</v>
      </c>
      <c r="D9" s="11"/>
      <c r="E9" s="11"/>
      <c r="F9" s="11"/>
      <c r="G9" s="11">
        <v>2</v>
      </c>
      <c r="H9" s="11">
        <v>1</v>
      </c>
      <c r="I9" s="11"/>
      <c r="J9" s="11"/>
      <c r="K9" s="11"/>
      <c r="L9" s="11"/>
      <c r="M9" s="11"/>
      <c r="N9" s="11"/>
      <c r="O9" s="22">
        <f t="shared" si="0"/>
        <v>3</v>
      </c>
      <c r="P9" s="112"/>
      <c r="Q9" s="113"/>
    </row>
    <row r="10" spans="2:17" ht="22.5" customHeight="1">
      <c r="B10" s="11">
        <v>7</v>
      </c>
      <c r="C10" s="69" t="s">
        <v>44</v>
      </c>
      <c r="D10" s="11"/>
      <c r="E10" s="11"/>
      <c r="F10" s="11">
        <v>1</v>
      </c>
      <c r="G10" s="11">
        <v>2</v>
      </c>
      <c r="H10" s="96">
        <v>2</v>
      </c>
      <c r="I10" s="11"/>
      <c r="J10" s="11"/>
      <c r="K10" s="11"/>
      <c r="L10" s="11"/>
      <c r="M10" s="11"/>
      <c r="N10" s="11"/>
      <c r="O10" s="22">
        <f t="shared" si="0"/>
        <v>5</v>
      </c>
      <c r="P10" s="112"/>
      <c r="Q10" s="113"/>
    </row>
    <row r="11" spans="2:17" ht="22.5" customHeight="1">
      <c r="B11" s="11">
        <v>8</v>
      </c>
      <c r="C11" s="69" t="s">
        <v>45</v>
      </c>
      <c r="D11" s="11"/>
      <c r="E11" s="11"/>
      <c r="F11" s="11"/>
      <c r="G11" s="11">
        <v>3</v>
      </c>
      <c r="H11" s="11">
        <v>3</v>
      </c>
      <c r="I11" s="11"/>
      <c r="J11" s="11"/>
      <c r="K11" s="11"/>
      <c r="L11" s="11"/>
      <c r="M11" s="11"/>
      <c r="N11" s="11"/>
      <c r="O11" s="22">
        <f t="shared" si="0"/>
        <v>6</v>
      </c>
      <c r="P11" s="112"/>
      <c r="Q11" s="113"/>
    </row>
    <row r="12" spans="2:17" ht="22.5" customHeight="1">
      <c r="B12" s="11">
        <v>9</v>
      </c>
      <c r="C12" s="69" t="s">
        <v>46</v>
      </c>
      <c r="D12" s="11"/>
      <c r="E12" s="11"/>
      <c r="F12" s="11"/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22">
        <f t="shared" si="0"/>
        <v>5</v>
      </c>
      <c r="P12" s="112"/>
      <c r="Q12" s="113"/>
    </row>
    <row r="13" spans="2:17" ht="22.5" customHeight="1">
      <c r="B13" s="11">
        <v>10</v>
      </c>
      <c r="C13" s="69" t="s">
        <v>47</v>
      </c>
      <c r="D13" s="11"/>
      <c r="E13" s="11"/>
      <c r="F13" s="11"/>
      <c r="G13" s="11">
        <v>3</v>
      </c>
      <c r="H13" s="11">
        <v>3</v>
      </c>
      <c r="I13" s="11"/>
      <c r="J13" s="11"/>
      <c r="K13" s="11"/>
      <c r="L13" s="11"/>
      <c r="M13" s="11"/>
      <c r="N13" s="11"/>
      <c r="O13" s="22">
        <f t="shared" si="0"/>
        <v>6</v>
      </c>
      <c r="P13" s="112"/>
      <c r="Q13" s="113"/>
    </row>
    <row r="14" spans="2:17" ht="22.5" customHeight="1">
      <c r="B14" s="11">
        <v>11</v>
      </c>
      <c r="C14" s="69" t="s">
        <v>48</v>
      </c>
      <c r="D14" s="11"/>
      <c r="E14" s="11"/>
      <c r="F14" s="11"/>
      <c r="G14" s="11">
        <v>3</v>
      </c>
      <c r="H14" s="11">
        <v>1</v>
      </c>
      <c r="I14" s="11"/>
      <c r="J14" s="11"/>
      <c r="K14" s="11"/>
      <c r="L14" s="11"/>
      <c r="M14" s="11"/>
      <c r="N14" s="11"/>
      <c r="O14" s="22">
        <f t="shared" si="0"/>
        <v>4</v>
      </c>
      <c r="P14" s="112"/>
      <c r="Q14" s="113"/>
    </row>
    <row r="15" spans="2:17" ht="22.5" customHeight="1">
      <c r="B15" s="11">
        <v>12</v>
      </c>
      <c r="C15" s="69" t="s">
        <v>49</v>
      </c>
      <c r="D15" s="11"/>
      <c r="E15" s="11"/>
      <c r="F15" s="11"/>
      <c r="G15" s="11">
        <v>1</v>
      </c>
      <c r="H15" s="11">
        <v>4</v>
      </c>
      <c r="I15" s="25"/>
      <c r="J15" s="25"/>
      <c r="K15" s="25"/>
      <c r="L15" s="25"/>
      <c r="M15" s="25"/>
      <c r="N15" s="25"/>
      <c r="O15" s="22">
        <f t="shared" si="0"/>
        <v>5</v>
      </c>
      <c r="P15" s="112"/>
      <c r="Q15" s="113"/>
    </row>
    <row r="16" spans="2:17" ht="22.5" customHeight="1">
      <c r="B16" s="11">
        <v>13</v>
      </c>
      <c r="C16" s="69" t="s">
        <v>50</v>
      </c>
      <c r="D16" s="11"/>
      <c r="E16" s="11"/>
      <c r="F16" s="11"/>
      <c r="G16" s="11">
        <v>1</v>
      </c>
      <c r="H16" s="11">
        <v>5</v>
      </c>
      <c r="I16" s="11"/>
      <c r="J16" s="11"/>
      <c r="K16" s="11"/>
      <c r="L16" s="11"/>
      <c r="M16" s="11"/>
      <c r="N16" s="11"/>
      <c r="O16" s="22">
        <f t="shared" si="0"/>
        <v>6</v>
      </c>
      <c r="P16" s="112"/>
      <c r="Q16" s="113"/>
    </row>
    <row r="17" spans="2:17" ht="22.5" customHeight="1">
      <c r="B17" s="11">
        <v>14</v>
      </c>
      <c r="C17" s="69" t="s">
        <v>51</v>
      </c>
      <c r="D17" s="11">
        <v>4</v>
      </c>
      <c r="E17" s="11">
        <v>1</v>
      </c>
      <c r="F17" s="11"/>
      <c r="G17" s="11"/>
      <c r="H17" s="11">
        <v>10</v>
      </c>
      <c r="I17" s="25"/>
      <c r="J17" s="25"/>
      <c r="K17" s="25"/>
      <c r="L17" s="25"/>
      <c r="M17" s="25"/>
      <c r="N17" s="11">
        <v>3</v>
      </c>
      <c r="O17" s="22">
        <f t="shared" si="0"/>
        <v>18</v>
      </c>
      <c r="P17" s="112"/>
      <c r="Q17" s="113"/>
    </row>
    <row r="18" spans="2:17" ht="22.5" customHeight="1">
      <c r="B18" s="11">
        <v>15</v>
      </c>
      <c r="C18" s="69" t="s">
        <v>10</v>
      </c>
      <c r="D18" s="11"/>
      <c r="E18" s="11"/>
      <c r="F18" s="11"/>
      <c r="G18" s="11">
        <v>1</v>
      </c>
      <c r="H18" s="11"/>
      <c r="I18" s="11"/>
      <c r="J18" s="11"/>
      <c r="K18" s="11"/>
      <c r="L18" s="11"/>
      <c r="M18" s="11"/>
      <c r="N18" s="11"/>
      <c r="O18" s="22">
        <f t="shared" si="0"/>
        <v>1</v>
      </c>
      <c r="P18" s="112"/>
      <c r="Q18" s="113"/>
    </row>
    <row r="19" spans="2:17" ht="22.5" customHeight="1">
      <c r="B19" s="11">
        <v>16</v>
      </c>
      <c r="C19" s="69" t="s">
        <v>53</v>
      </c>
      <c r="D19" s="11"/>
      <c r="E19" s="11"/>
      <c r="F19" s="11"/>
      <c r="G19" s="11"/>
      <c r="H19" s="11">
        <v>1</v>
      </c>
      <c r="I19" s="11"/>
      <c r="J19" s="11"/>
      <c r="K19" s="11"/>
      <c r="L19" s="11"/>
      <c r="M19" s="11"/>
      <c r="N19" s="11"/>
      <c r="O19" s="22">
        <f t="shared" si="0"/>
        <v>1</v>
      </c>
      <c r="P19" s="112"/>
      <c r="Q19" s="113"/>
    </row>
    <row r="20" spans="2:17" ht="22.5" customHeight="1">
      <c r="B20" s="11">
        <v>17</v>
      </c>
      <c r="C20" s="69" t="s">
        <v>140</v>
      </c>
      <c r="D20" s="11"/>
      <c r="E20" s="11"/>
      <c r="F20" s="11"/>
      <c r="G20" s="11">
        <v>2</v>
      </c>
      <c r="H20" s="11">
        <v>3</v>
      </c>
      <c r="I20" s="11"/>
      <c r="J20" s="11"/>
      <c r="K20" s="11"/>
      <c r="L20" s="11"/>
      <c r="M20" s="11"/>
      <c r="N20" s="11"/>
      <c r="O20" s="22">
        <f t="shared" si="0"/>
        <v>5</v>
      </c>
      <c r="P20" s="112"/>
      <c r="Q20" s="113"/>
    </row>
    <row r="21" spans="2:17" ht="22.5" customHeight="1">
      <c r="B21" s="11">
        <v>18</v>
      </c>
      <c r="C21" s="69" t="s">
        <v>55</v>
      </c>
      <c r="D21" s="11"/>
      <c r="E21" s="11"/>
      <c r="F21" s="11"/>
      <c r="G21" s="11">
        <v>1</v>
      </c>
      <c r="H21" s="11"/>
      <c r="I21" s="11"/>
      <c r="J21" s="11"/>
      <c r="K21" s="11"/>
      <c r="L21" s="11"/>
      <c r="M21" s="11"/>
      <c r="N21" s="11"/>
      <c r="O21" s="22">
        <f t="shared" si="0"/>
        <v>1</v>
      </c>
      <c r="P21" s="112"/>
      <c r="Q21" s="113"/>
    </row>
    <row r="22" spans="2:17" ht="22.5" customHeight="1">
      <c r="B22" s="11">
        <v>19</v>
      </c>
      <c r="C22" s="69" t="s">
        <v>56</v>
      </c>
      <c r="D22" s="11"/>
      <c r="E22" s="11"/>
      <c r="F22" s="11"/>
      <c r="G22" s="11">
        <v>2</v>
      </c>
      <c r="H22" s="25"/>
      <c r="I22" s="25"/>
      <c r="J22" s="25"/>
      <c r="K22" s="25"/>
      <c r="L22" s="25"/>
      <c r="M22" s="25"/>
      <c r="N22" s="25"/>
      <c r="O22" s="22">
        <f>SUM(D22:N22)</f>
        <v>2</v>
      </c>
      <c r="P22" s="112"/>
      <c r="Q22" s="113"/>
    </row>
    <row r="23" spans="2:17" ht="22.5" customHeight="1">
      <c r="B23" s="11">
        <v>20</v>
      </c>
      <c r="C23" s="69" t="s">
        <v>142</v>
      </c>
      <c r="D23" s="11"/>
      <c r="E23" s="11"/>
      <c r="F23" s="11"/>
      <c r="G23" s="11">
        <v>2</v>
      </c>
      <c r="H23" s="11">
        <v>3</v>
      </c>
      <c r="I23" s="11"/>
      <c r="J23" s="11">
        <v>1</v>
      </c>
      <c r="K23" s="11">
        <v>2</v>
      </c>
      <c r="L23" s="11">
        <v>2</v>
      </c>
      <c r="M23" s="11"/>
      <c r="N23" s="11"/>
      <c r="O23" s="22">
        <f t="shared" si="0"/>
        <v>10</v>
      </c>
      <c r="P23" s="112"/>
      <c r="Q23" s="113"/>
    </row>
    <row r="24" spans="2:17" ht="22.5" customHeight="1">
      <c r="B24" s="114" t="s">
        <v>57</v>
      </c>
      <c r="C24" s="115"/>
      <c r="D24" s="22">
        <f>SUM(D4:D23)</f>
        <v>4</v>
      </c>
      <c r="E24" s="22">
        <f aca="true" t="shared" si="1" ref="E24:O24">SUM(E4:E23)</f>
        <v>5</v>
      </c>
      <c r="F24" s="22">
        <f t="shared" si="1"/>
        <v>1</v>
      </c>
      <c r="G24" s="22">
        <f t="shared" si="1"/>
        <v>31</v>
      </c>
      <c r="H24" s="22">
        <f t="shared" si="1"/>
        <v>62</v>
      </c>
      <c r="I24" s="22">
        <f t="shared" si="1"/>
        <v>0</v>
      </c>
      <c r="J24" s="22">
        <f t="shared" si="1"/>
        <v>1</v>
      </c>
      <c r="K24" s="22">
        <f t="shared" si="1"/>
        <v>2</v>
      </c>
      <c r="L24" s="22">
        <f t="shared" si="1"/>
        <v>2</v>
      </c>
      <c r="M24" s="22">
        <f t="shared" si="1"/>
        <v>0</v>
      </c>
      <c r="N24" s="22">
        <f t="shared" si="1"/>
        <v>3</v>
      </c>
      <c r="O24" s="22">
        <f t="shared" si="1"/>
        <v>111</v>
      </c>
      <c r="P24" s="112"/>
      <c r="Q24" s="113"/>
    </row>
  </sheetData>
  <sheetProtection/>
  <mergeCells count="24">
    <mergeCell ref="P22:Q22"/>
    <mergeCell ref="P23:Q23"/>
    <mergeCell ref="P24:Q24"/>
    <mergeCell ref="B24:C24"/>
    <mergeCell ref="B2:O2"/>
    <mergeCell ref="P16:Q16"/>
    <mergeCell ref="P17:Q17"/>
    <mergeCell ref="P18:Q18"/>
    <mergeCell ref="P19:Q19"/>
    <mergeCell ref="P20:Q20"/>
    <mergeCell ref="P9:Q9"/>
    <mergeCell ref="P21:Q21"/>
    <mergeCell ref="P10:Q10"/>
    <mergeCell ref="P11:Q11"/>
    <mergeCell ref="P12:Q12"/>
    <mergeCell ref="P13:Q13"/>
    <mergeCell ref="P14:Q14"/>
    <mergeCell ref="P15:Q15"/>
    <mergeCell ref="P3:Q3"/>
    <mergeCell ref="P4:Q4"/>
    <mergeCell ref="P5:Q5"/>
    <mergeCell ref="P6:Q6"/>
    <mergeCell ref="P7:Q7"/>
    <mergeCell ref="P8:Q8"/>
  </mergeCells>
  <printOptions/>
  <pageMargins left="0.15" right="0.15" top="0.25" bottom="0.1" header="0.1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H5" sqref="H5:H6"/>
    </sheetView>
  </sheetViews>
  <sheetFormatPr defaultColWidth="9.00390625" defaultRowHeight="14.25"/>
  <cols>
    <col min="1" max="1" width="4.75390625" style="0" customWidth="1"/>
    <col min="2" max="2" width="17.875" style="0" customWidth="1"/>
    <col min="3" max="3" width="7.875" style="0" customWidth="1"/>
    <col min="4" max="4" width="7.50390625" style="0" customWidth="1"/>
    <col min="5" max="5" width="7.625" style="0" customWidth="1"/>
    <col min="6" max="6" width="7.75390625" style="0" customWidth="1"/>
    <col min="7" max="7" width="7.375" style="0" customWidth="1"/>
    <col min="8" max="8" width="7.00390625" style="0" customWidth="1"/>
    <col min="9" max="10" width="6.50390625" style="0" customWidth="1"/>
    <col min="11" max="11" width="7.625" style="0" customWidth="1"/>
  </cols>
  <sheetData>
    <row r="2" spans="1:10" ht="17.25">
      <c r="A2" s="49"/>
      <c r="B2" s="48" t="s">
        <v>22</v>
      </c>
      <c r="C2" s="49"/>
      <c r="D2" s="49"/>
      <c r="E2" s="49"/>
      <c r="F2" s="49"/>
      <c r="G2" s="49"/>
      <c r="H2" s="49"/>
      <c r="I2" s="49"/>
      <c r="J2" s="49"/>
    </row>
    <row r="3" spans="1:10" ht="16.5">
      <c r="A3" s="145" t="s">
        <v>265</v>
      </c>
      <c r="B3" s="145"/>
      <c r="C3" s="145"/>
      <c r="D3" s="145"/>
      <c r="E3" s="145"/>
      <c r="F3" s="145"/>
      <c r="G3" s="145"/>
      <c r="H3" s="145"/>
      <c r="I3" s="145"/>
      <c r="J3" s="145"/>
    </row>
    <row r="4" ht="8.25" customHeight="1">
      <c r="A4" s="41"/>
    </row>
    <row r="5" spans="1:11" ht="14.25">
      <c r="A5" s="121" t="s">
        <v>0</v>
      </c>
      <c r="B5" s="121" t="s">
        <v>8</v>
      </c>
      <c r="C5" s="121" t="s">
        <v>166</v>
      </c>
      <c r="D5" s="121" t="s">
        <v>210</v>
      </c>
      <c r="E5" s="121" t="s">
        <v>169</v>
      </c>
      <c r="F5" s="121" t="s">
        <v>170</v>
      </c>
      <c r="G5" s="121" t="s">
        <v>211</v>
      </c>
      <c r="H5" s="121" t="s">
        <v>212</v>
      </c>
      <c r="I5" s="121" t="s">
        <v>213</v>
      </c>
      <c r="J5" s="121" t="s">
        <v>266</v>
      </c>
      <c r="K5" s="121" t="s">
        <v>18</v>
      </c>
    </row>
    <row r="6" spans="1:11" ht="72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31.5" customHeight="1">
      <c r="A7" s="31">
        <v>1</v>
      </c>
      <c r="B7" s="70" t="s">
        <v>214</v>
      </c>
      <c r="C7" s="31">
        <v>2</v>
      </c>
      <c r="D7" s="31"/>
      <c r="E7" s="31">
        <v>1</v>
      </c>
      <c r="F7" s="31">
        <v>1</v>
      </c>
      <c r="G7" s="31"/>
      <c r="H7" s="31"/>
      <c r="I7" s="32"/>
      <c r="J7" s="32"/>
      <c r="K7" s="38">
        <f>SUM(C7:J7)</f>
        <v>4</v>
      </c>
    </row>
    <row r="8" spans="1:11" ht="31.5" customHeight="1">
      <c r="A8" s="31">
        <v>2</v>
      </c>
      <c r="B8" s="32" t="s">
        <v>215</v>
      </c>
      <c r="C8" s="23"/>
      <c r="D8" s="23">
        <v>1</v>
      </c>
      <c r="E8" s="31"/>
      <c r="F8" s="31"/>
      <c r="G8" s="31"/>
      <c r="H8" s="31"/>
      <c r="I8" s="31"/>
      <c r="J8" s="31"/>
      <c r="K8" s="38">
        <f aca="true" t="shared" si="0" ref="K8:K21">SUM(C8:J8)</f>
        <v>1</v>
      </c>
    </row>
    <row r="9" spans="1:11" ht="31.5" customHeight="1">
      <c r="A9" s="31">
        <v>3</v>
      </c>
      <c r="B9" s="32" t="s">
        <v>216</v>
      </c>
      <c r="C9" s="23"/>
      <c r="D9" s="23">
        <v>1</v>
      </c>
      <c r="E9" s="31"/>
      <c r="F9" s="31"/>
      <c r="G9" s="31">
        <v>1</v>
      </c>
      <c r="H9" s="31"/>
      <c r="I9" s="31"/>
      <c r="J9" s="31"/>
      <c r="K9" s="38">
        <f t="shared" si="0"/>
        <v>2</v>
      </c>
    </row>
    <row r="10" spans="1:11" ht="31.5" customHeight="1">
      <c r="A10" s="31">
        <v>4</v>
      </c>
      <c r="B10" s="32" t="s">
        <v>46</v>
      </c>
      <c r="C10" s="23"/>
      <c r="D10" s="23">
        <v>1</v>
      </c>
      <c r="E10" s="31"/>
      <c r="F10" s="31"/>
      <c r="G10" s="31">
        <v>1</v>
      </c>
      <c r="H10" s="31"/>
      <c r="I10" s="31"/>
      <c r="J10" s="31"/>
      <c r="K10" s="38">
        <f t="shared" si="0"/>
        <v>2</v>
      </c>
    </row>
    <row r="11" spans="1:11" ht="31.5" customHeight="1">
      <c r="A11" s="31">
        <v>5</v>
      </c>
      <c r="B11" s="32" t="s">
        <v>47</v>
      </c>
      <c r="C11" s="23"/>
      <c r="D11" s="23"/>
      <c r="E11" s="31"/>
      <c r="F11" s="31"/>
      <c r="G11" s="31"/>
      <c r="H11" s="31">
        <v>1</v>
      </c>
      <c r="I11" s="31"/>
      <c r="J11" s="31"/>
      <c r="K11" s="38">
        <f t="shared" si="0"/>
        <v>1</v>
      </c>
    </row>
    <row r="12" spans="1:11" ht="31.5" customHeight="1">
      <c r="A12" s="31">
        <v>6</v>
      </c>
      <c r="B12" s="32" t="s">
        <v>48</v>
      </c>
      <c r="C12" s="23"/>
      <c r="D12" s="23"/>
      <c r="E12" s="31"/>
      <c r="F12" s="31"/>
      <c r="G12" s="31"/>
      <c r="H12" s="31">
        <v>1</v>
      </c>
      <c r="I12" s="31"/>
      <c r="J12" s="31"/>
      <c r="K12" s="38">
        <f t="shared" si="0"/>
        <v>1</v>
      </c>
    </row>
    <row r="13" spans="1:11" ht="31.5" customHeight="1">
      <c r="A13" s="31">
        <v>7</v>
      </c>
      <c r="B13" s="32" t="s">
        <v>42</v>
      </c>
      <c r="C13" s="23"/>
      <c r="D13" s="23"/>
      <c r="E13" s="31"/>
      <c r="F13" s="31"/>
      <c r="G13" s="31"/>
      <c r="H13" s="31">
        <v>1</v>
      </c>
      <c r="I13" s="31"/>
      <c r="J13" s="31"/>
      <c r="K13" s="38">
        <f t="shared" si="0"/>
        <v>1</v>
      </c>
    </row>
    <row r="14" spans="1:11" ht="31.5" customHeight="1">
      <c r="A14" s="31">
        <v>8</v>
      </c>
      <c r="B14" s="32" t="s">
        <v>44</v>
      </c>
      <c r="C14" s="23"/>
      <c r="D14" s="23"/>
      <c r="E14" s="31"/>
      <c r="F14" s="31"/>
      <c r="G14" s="31"/>
      <c r="H14" s="31"/>
      <c r="I14" s="31">
        <v>1</v>
      </c>
      <c r="J14" s="31"/>
      <c r="K14" s="38">
        <f t="shared" si="0"/>
        <v>1</v>
      </c>
    </row>
    <row r="15" spans="1:11" ht="31.5" customHeight="1">
      <c r="A15" s="31">
        <v>9</v>
      </c>
      <c r="B15" s="32" t="s">
        <v>45</v>
      </c>
      <c r="C15" s="23"/>
      <c r="D15" s="23"/>
      <c r="E15" s="31"/>
      <c r="F15" s="31"/>
      <c r="G15" s="31"/>
      <c r="H15" s="31"/>
      <c r="I15" s="31">
        <v>1</v>
      </c>
      <c r="J15" s="31"/>
      <c r="K15" s="38">
        <f t="shared" si="0"/>
        <v>1</v>
      </c>
    </row>
    <row r="16" spans="1:11" ht="31.5" customHeight="1">
      <c r="A16" s="31">
        <v>11</v>
      </c>
      <c r="B16" s="32" t="s">
        <v>78</v>
      </c>
      <c r="C16" s="23"/>
      <c r="D16" s="23"/>
      <c r="E16" s="31"/>
      <c r="F16" s="31"/>
      <c r="G16" s="31"/>
      <c r="H16" s="31"/>
      <c r="I16" s="31">
        <v>1</v>
      </c>
      <c r="J16" s="31"/>
      <c r="K16" s="38">
        <f t="shared" si="0"/>
        <v>1</v>
      </c>
    </row>
    <row r="17" spans="1:11" ht="31.5" customHeight="1">
      <c r="A17" s="31">
        <v>12</v>
      </c>
      <c r="B17" s="32" t="s">
        <v>49</v>
      </c>
      <c r="C17" s="23"/>
      <c r="D17" s="23"/>
      <c r="E17" s="31"/>
      <c r="F17" s="31"/>
      <c r="G17" s="31"/>
      <c r="H17" s="31"/>
      <c r="I17" s="31">
        <v>1</v>
      </c>
      <c r="J17" s="31"/>
      <c r="K17" s="38">
        <f t="shared" si="0"/>
        <v>1</v>
      </c>
    </row>
    <row r="18" spans="1:11" ht="31.5" customHeight="1">
      <c r="A18" s="31">
        <v>13</v>
      </c>
      <c r="B18" s="32" t="s">
        <v>112</v>
      </c>
      <c r="C18" s="23"/>
      <c r="D18" s="23"/>
      <c r="E18" s="31"/>
      <c r="F18" s="31"/>
      <c r="G18" s="31"/>
      <c r="H18" s="31"/>
      <c r="I18" s="38"/>
      <c r="J18" s="31">
        <v>1</v>
      </c>
      <c r="K18" s="38">
        <f t="shared" si="0"/>
        <v>1</v>
      </c>
    </row>
    <row r="19" spans="1:11" ht="31.5" customHeight="1">
      <c r="A19" s="23">
        <v>14</v>
      </c>
      <c r="B19" s="20" t="s">
        <v>217</v>
      </c>
      <c r="C19" s="23"/>
      <c r="D19" s="23"/>
      <c r="E19" s="23"/>
      <c r="F19" s="23"/>
      <c r="G19" s="23"/>
      <c r="H19" s="23"/>
      <c r="I19" s="17"/>
      <c r="J19" s="23">
        <v>1</v>
      </c>
      <c r="K19" s="38">
        <f t="shared" si="0"/>
        <v>1</v>
      </c>
    </row>
    <row r="20" spans="1:11" ht="31.5" customHeight="1">
      <c r="A20" s="31">
        <v>16</v>
      </c>
      <c r="B20" s="32" t="s">
        <v>111</v>
      </c>
      <c r="C20" s="31"/>
      <c r="D20" s="31"/>
      <c r="E20" s="31"/>
      <c r="F20" s="31"/>
      <c r="G20" s="31"/>
      <c r="H20" s="31"/>
      <c r="I20" s="38"/>
      <c r="J20" s="31">
        <v>1</v>
      </c>
      <c r="K20" s="38">
        <f t="shared" si="0"/>
        <v>1</v>
      </c>
    </row>
    <row r="21" spans="1:11" ht="37.5" customHeight="1">
      <c r="A21" s="121" t="s">
        <v>132</v>
      </c>
      <c r="B21" s="121"/>
      <c r="C21" s="38">
        <v>2</v>
      </c>
      <c r="D21" s="38">
        <v>3</v>
      </c>
      <c r="E21" s="38">
        <v>1</v>
      </c>
      <c r="F21" s="38">
        <v>1</v>
      </c>
      <c r="G21" s="38">
        <v>2</v>
      </c>
      <c r="H21" s="38">
        <v>3</v>
      </c>
      <c r="I21" s="38">
        <v>4</v>
      </c>
      <c r="J21" s="38">
        <v>3</v>
      </c>
      <c r="K21" s="38">
        <f t="shared" si="0"/>
        <v>19</v>
      </c>
    </row>
  </sheetData>
  <sheetProtection/>
  <mergeCells count="13">
    <mergeCell ref="A21:B21"/>
    <mergeCell ref="A3:J3"/>
    <mergeCell ref="B5:B6"/>
    <mergeCell ref="A5:A6"/>
    <mergeCell ref="C5:C6"/>
    <mergeCell ref="D5:D6"/>
    <mergeCell ref="E5:E6"/>
    <mergeCell ref="F5:F6"/>
    <mergeCell ref="G5:G6"/>
    <mergeCell ref="H5:H6"/>
    <mergeCell ref="K5:K6"/>
    <mergeCell ref="I5:I6"/>
    <mergeCell ref="J5:J6"/>
  </mergeCells>
  <printOptions/>
  <pageMargins left="0.25" right="0.2" top="0.5" bottom="0.2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25" sqref="A25:B25"/>
    </sheetView>
  </sheetViews>
  <sheetFormatPr defaultColWidth="9.00390625" defaultRowHeight="14.25"/>
  <cols>
    <col min="1" max="1" width="5.75390625" style="0" customWidth="1"/>
    <col min="2" max="2" width="35.00390625" style="0" customWidth="1"/>
    <col min="5" max="5" width="11.75390625" style="0" customWidth="1"/>
    <col min="6" max="6" width="12.50390625" style="0" customWidth="1"/>
  </cols>
  <sheetData>
    <row r="2" spans="1:6" ht="19.5">
      <c r="A2" s="151" t="s">
        <v>28</v>
      </c>
      <c r="B2" s="151"/>
      <c r="C2" s="19"/>
      <c r="D2" s="19"/>
      <c r="E2" s="19"/>
      <c r="F2" s="19"/>
    </row>
    <row r="3" spans="1:6" ht="18.75">
      <c r="A3" s="152" t="s">
        <v>267</v>
      </c>
      <c r="B3" s="152"/>
      <c r="C3" s="152"/>
      <c r="D3" s="152"/>
      <c r="E3" s="152"/>
      <c r="F3" s="152"/>
    </row>
    <row r="4" spans="1:6" ht="16.5">
      <c r="A4" s="153" t="s">
        <v>80</v>
      </c>
      <c r="B4" s="153"/>
      <c r="C4" s="153"/>
      <c r="D4" s="153"/>
      <c r="E4" s="153"/>
      <c r="F4" s="153"/>
    </row>
    <row r="5" spans="1:6" ht="15">
      <c r="A5" s="19"/>
      <c r="B5" s="19"/>
      <c r="C5" s="19"/>
      <c r="D5" s="19"/>
      <c r="E5" s="19"/>
      <c r="F5" s="19"/>
    </row>
    <row r="6" spans="1:6" ht="31.5">
      <c r="A6" s="38" t="s">
        <v>0</v>
      </c>
      <c r="B6" s="38" t="s">
        <v>81</v>
      </c>
      <c r="C6" s="38" t="s">
        <v>82</v>
      </c>
      <c r="D6" s="38" t="s">
        <v>83</v>
      </c>
      <c r="E6" s="38" t="s">
        <v>84</v>
      </c>
      <c r="F6" s="38" t="s">
        <v>85</v>
      </c>
    </row>
    <row r="7" spans="1:6" s="9" customFormat="1" ht="33.75" customHeight="1">
      <c r="A7" s="31">
        <v>1</v>
      </c>
      <c r="B7" s="32" t="s">
        <v>263</v>
      </c>
      <c r="C7" s="31" t="s">
        <v>87</v>
      </c>
      <c r="D7" s="31">
        <v>4</v>
      </c>
      <c r="E7" s="33">
        <v>1100000</v>
      </c>
      <c r="F7" s="33">
        <f>D7*E7</f>
        <v>4400000</v>
      </c>
    </row>
    <row r="8" spans="1:6" s="9" customFormat="1" ht="33.75" customHeight="1">
      <c r="A8" s="31">
        <v>2</v>
      </c>
      <c r="B8" s="32" t="s">
        <v>88</v>
      </c>
      <c r="C8" s="31" t="s">
        <v>87</v>
      </c>
      <c r="D8" s="31">
        <v>7</v>
      </c>
      <c r="E8" s="33">
        <v>1000000</v>
      </c>
      <c r="F8" s="33">
        <f aca="true" t="shared" si="0" ref="F8:F24">D8*E8</f>
        <v>7000000</v>
      </c>
    </row>
    <row r="9" spans="1:6" s="9" customFormat="1" ht="33.75" customHeight="1">
      <c r="A9" s="31">
        <v>3</v>
      </c>
      <c r="B9" s="32" t="s">
        <v>89</v>
      </c>
      <c r="C9" s="31" t="s">
        <v>87</v>
      </c>
      <c r="D9" s="31">
        <v>3</v>
      </c>
      <c r="E9" s="33">
        <v>950000</v>
      </c>
      <c r="F9" s="33">
        <f t="shared" si="0"/>
        <v>2850000</v>
      </c>
    </row>
    <row r="10" spans="1:6" s="9" customFormat="1" ht="33.75" customHeight="1">
      <c r="A10" s="31">
        <v>4</v>
      </c>
      <c r="B10" s="32" t="s">
        <v>90</v>
      </c>
      <c r="C10" s="31" t="s">
        <v>87</v>
      </c>
      <c r="D10" s="31">
        <v>4</v>
      </c>
      <c r="E10" s="33">
        <v>500000</v>
      </c>
      <c r="F10" s="33">
        <f t="shared" si="0"/>
        <v>2000000</v>
      </c>
    </row>
    <row r="11" spans="1:6" s="9" customFormat="1" ht="33.75" customHeight="1">
      <c r="A11" s="31">
        <v>5</v>
      </c>
      <c r="B11" s="32" t="s">
        <v>91</v>
      </c>
      <c r="C11" s="31" t="s">
        <v>87</v>
      </c>
      <c r="D11" s="31">
        <v>4</v>
      </c>
      <c r="E11" s="33">
        <v>300000</v>
      </c>
      <c r="F11" s="33">
        <f t="shared" si="0"/>
        <v>1200000</v>
      </c>
    </row>
    <row r="12" spans="1:6" s="9" customFormat="1" ht="42" customHeight="1">
      <c r="A12" s="31">
        <v>6</v>
      </c>
      <c r="B12" s="32" t="s">
        <v>92</v>
      </c>
      <c r="C12" s="31" t="s">
        <v>87</v>
      </c>
      <c r="D12" s="31">
        <v>7</v>
      </c>
      <c r="E12" s="33">
        <v>3500000</v>
      </c>
      <c r="F12" s="33">
        <f t="shared" si="0"/>
        <v>24500000</v>
      </c>
    </row>
    <row r="13" spans="1:6" s="9" customFormat="1" ht="42" customHeight="1">
      <c r="A13" s="31">
        <v>7</v>
      </c>
      <c r="B13" s="32" t="s">
        <v>93</v>
      </c>
      <c r="C13" s="31" t="s">
        <v>87</v>
      </c>
      <c r="D13" s="31">
        <v>5</v>
      </c>
      <c r="E13" s="33">
        <v>2500000</v>
      </c>
      <c r="F13" s="33">
        <f t="shared" si="0"/>
        <v>12500000</v>
      </c>
    </row>
    <row r="14" spans="1:6" s="9" customFormat="1" ht="33.75" customHeight="1">
      <c r="A14" s="31">
        <v>8</v>
      </c>
      <c r="B14" s="32" t="s">
        <v>94</v>
      </c>
      <c r="C14" s="31" t="s">
        <v>87</v>
      </c>
      <c r="D14" s="31">
        <v>4</v>
      </c>
      <c r="E14" s="33">
        <v>1200000</v>
      </c>
      <c r="F14" s="33">
        <f t="shared" si="0"/>
        <v>4800000</v>
      </c>
    </row>
    <row r="15" spans="1:6" s="9" customFormat="1" ht="33.75" customHeight="1">
      <c r="A15" s="31">
        <v>9</v>
      </c>
      <c r="B15" s="34" t="s">
        <v>103</v>
      </c>
      <c r="C15" s="31" t="s">
        <v>87</v>
      </c>
      <c r="D15" s="35">
        <v>25</v>
      </c>
      <c r="E15" s="33">
        <v>40000</v>
      </c>
      <c r="F15" s="33">
        <f t="shared" si="0"/>
        <v>1000000</v>
      </c>
    </row>
    <row r="16" spans="1:6" s="9" customFormat="1" ht="33.75" customHeight="1">
      <c r="A16" s="31">
        <v>10</v>
      </c>
      <c r="B16" s="34" t="s">
        <v>95</v>
      </c>
      <c r="C16" s="31" t="s">
        <v>87</v>
      </c>
      <c r="D16" s="35">
        <v>11</v>
      </c>
      <c r="E16" s="33">
        <v>400000</v>
      </c>
      <c r="F16" s="33">
        <f t="shared" si="0"/>
        <v>4400000</v>
      </c>
    </row>
    <row r="17" spans="1:6" s="9" customFormat="1" ht="33.75" customHeight="1">
      <c r="A17" s="31">
        <v>11</v>
      </c>
      <c r="B17" s="32" t="s">
        <v>96</v>
      </c>
      <c r="C17" s="31" t="s">
        <v>87</v>
      </c>
      <c r="D17" s="31">
        <v>1</v>
      </c>
      <c r="E17" s="33">
        <v>500000</v>
      </c>
      <c r="F17" s="33">
        <f t="shared" si="0"/>
        <v>500000</v>
      </c>
    </row>
    <row r="18" spans="1:6" s="9" customFormat="1" ht="33.75" customHeight="1">
      <c r="A18" s="31">
        <v>12</v>
      </c>
      <c r="B18" s="32" t="s">
        <v>97</v>
      </c>
      <c r="C18" s="31" t="s">
        <v>87</v>
      </c>
      <c r="D18" s="31">
        <v>14</v>
      </c>
      <c r="E18" s="33">
        <v>15000</v>
      </c>
      <c r="F18" s="33">
        <f t="shared" si="0"/>
        <v>210000</v>
      </c>
    </row>
    <row r="19" spans="1:6" s="9" customFormat="1" ht="33.75" customHeight="1">
      <c r="A19" s="31">
        <v>13</v>
      </c>
      <c r="B19" s="32" t="s">
        <v>98</v>
      </c>
      <c r="C19" s="31" t="s">
        <v>87</v>
      </c>
      <c r="D19" s="31">
        <v>16</v>
      </c>
      <c r="E19" s="33">
        <v>20000</v>
      </c>
      <c r="F19" s="33">
        <f t="shared" si="0"/>
        <v>320000</v>
      </c>
    </row>
    <row r="20" spans="1:6" s="9" customFormat="1" ht="33.75" customHeight="1">
      <c r="A20" s="31">
        <v>14</v>
      </c>
      <c r="B20" s="32" t="s">
        <v>99</v>
      </c>
      <c r="C20" s="31" t="s">
        <v>87</v>
      </c>
      <c r="D20" s="31">
        <v>6</v>
      </c>
      <c r="E20" s="33">
        <v>200000</v>
      </c>
      <c r="F20" s="33">
        <f t="shared" si="0"/>
        <v>1200000</v>
      </c>
    </row>
    <row r="21" spans="1:6" s="9" customFormat="1" ht="33.75" customHeight="1">
      <c r="A21" s="31">
        <v>15</v>
      </c>
      <c r="B21" s="32" t="s">
        <v>100</v>
      </c>
      <c r="C21" s="31" t="s">
        <v>87</v>
      </c>
      <c r="D21" s="31">
        <v>1</v>
      </c>
      <c r="E21" s="33">
        <v>200000</v>
      </c>
      <c r="F21" s="33">
        <f t="shared" si="0"/>
        <v>200000</v>
      </c>
    </row>
    <row r="22" spans="1:6" s="9" customFormat="1" ht="33.75" customHeight="1">
      <c r="A22" s="95">
        <v>16</v>
      </c>
      <c r="B22" s="32" t="s">
        <v>255</v>
      </c>
      <c r="C22" s="31" t="s">
        <v>87</v>
      </c>
      <c r="D22" s="31">
        <v>11</v>
      </c>
      <c r="E22" s="33">
        <v>1650000</v>
      </c>
      <c r="F22" s="33">
        <f t="shared" si="0"/>
        <v>18150000</v>
      </c>
    </row>
    <row r="23" spans="1:6" s="9" customFormat="1" ht="33.75" customHeight="1">
      <c r="A23" s="95">
        <v>17</v>
      </c>
      <c r="B23" s="32" t="s">
        <v>264</v>
      </c>
      <c r="C23" s="31" t="s">
        <v>87</v>
      </c>
      <c r="D23" s="31">
        <v>5</v>
      </c>
      <c r="E23" s="33">
        <v>2200000</v>
      </c>
      <c r="F23" s="33">
        <f t="shared" si="0"/>
        <v>11000000</v>
      </c>
    </row>
    <row r="24" spans="1:6" s="9" customFormat="1" ht="33.75" customHeight="1">
      <c r="A24" s="95">
        <v>18</v>
      </c>
      <c r="B24" s="32" t="s">
        <v>256</v>
      </c>
      <c r="C24" s="31" t="s">
        <v>87</v>
      </c>
      <c r="D24" s="31">
        <v>13</v>
      </c>
      <c r="E24" s="33">
        <v>1200000</v>
      </c>
      <c r="F24" s="33">
        <f t="shared" si="0"/>
        <v>15600000</v>
      </c>
    </row>
    <row r="25" spans="1:6" s="9" customFormat="1" ht="33.75" customHeight="1">
      <c r="A25" s="149" t="s">
        <v>101</v>
      </c>
      <c r="B25" s="150"/>
      <c r="C25" s="91" t="s">
        <v>87</v>
      </c>
      <c r="D25" s="91">
        <f>SUM(D7:D24)</f>
        <v>141</v>
      </c>
      <c r="E25" s="33"/>
      <c r="F25" s="37">
        <f>SUM(F7:F24)</f>
        <v>111830000</v>
      </c>
    </row>
    <row r="26" spans="1:6" ht="28.5" customHeight="1">
      <c r="A26" s="146" t="s">
        <v>102</v>
      </c>
      <c r="B26" s="147"/>
      <c r="C26" s="147"/>
      <c r="D26" s="147"/>
      <c r="E26" s="147"/>
      <c r="F26" s="148"/>
    </row>
  </sheetData>
  <sheetProtection/>
  <mergeCells count="5">
    <mergeCell ref="A26:F26"/>
    <mergeCell ref="A25:B25"/>
    <mergeCell ref="A2:B2"/>
    <mergeCell ref="A3:F3"/>
    <mergeCell ref="A4:F4"/>
  </mergeCells>
  <printOptions/>
  <pageMargins left="0.45" right="0.2" top="0.35" bottom="0.1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3">
      <selection activeCell="C24" sqref="C24"/>
    </sheetView>
  </sheetViews>
  <sheetFormatPr defaultColWidth="9.00390625" defaultRowHeight="14.25"/>
  <cols>
    <col min="1" max="1" width="4.50390625" style="0" customWidth="1"/>
    <col min="2" max="2" width="34.25390625" style="0" customWidth="1"/>
    <col min="5" max="5" width="11.25390625" style="0" customWidth="1"/>
    <col min="6" max="6" width="12.25390625" style="0" customWidth="1"/>
  </cols>
  <sheetData>
    <row r="2" spans="1:6" ht="17.25">
      <c r="A2" s="154" t="s">
        <v>104</v>
      </c>
      <c r="B2" s="154"/>
      <c r="C2" s="19"/>
      <c r="D2" s="19"/>
      <c r="E2" s="19"/>
      <c r="F2" s="19"/>
    </row>
    <row r="3" spans="1:8" ht="33.75" customHeight="1">
      <c r="A3" s="155" t="s">
        <v>259</v>
      </c>
      <c r="B3" s="155"/>
      <c r="C3" s="155"/>
      <c r="D3" s="155"/>
      <c r="E3" s="155"/>
      <c r="F3" s="155"/>
      <c r="G3" s="39"/>
      <c r="H3" s="5"/>
    </row>
    <row r="4" spans="1:6" ht="16.5">
      <c r="A4" s="153" t="s">
        <v>80</v>
      </c>
      <c r="B4" s="153"/>
      <c r="C4" s="153"/>
      <c r="D4" s="153"/>
      <c r="E4" s="153"/>
      <c r="F4" s="153"/>
    </row>
    <row r="5" spans="1:6" ht="15">
      <c r="A5" s="19"/>
      <c r="B5" s="19"/>
      <c r="C5" s="19"/>
      <c r="D5" s="19"/>
      <c r="E5" s="19"/>
      <c r="F5" s="19"/>
    </row>
    <row r="6" spans="1:6" s="9" customFormat="1" ht="31.5">
      <c r="A6" s="38" t="s">
        <v>0</v>
      </c>
      <c r="B6" s="38" t="s">
        <v>81</v>
      </c>
      <c r="C6" s="38" t="s">
        <v>82</v>
      </c>
      <c r="D6" s="38" t="s">
        <v>83</v>
      </c>
      <c r="E6" s="38" t="s">
        <v>254</v>
      </c>
      <c r="F6" s="38" t="s">
        <v>85</v>
      </c>
    </row>
    <row r="7" spans="1:6" s="9" customFormat="1" ht="39.75" customHeight="1">
      <c r="A7" s="31">
        <v>1</v>
      </c>
      <c r="B7" s="32" t="s">
        <v>86</v>
      </c>
      <c r="C7" s="31" t="s">
        <v>87</v>
      </c>
      <c r="D7" s="31">
        <v>2</v>
      </c>
      <c r="E7" s="33">
        <v>1100000</v>
      </c>
      <c r="F7" s="33">
        <f>D7*E7</f>
        <v>2200000</v>
      </c>
    </row>
    <row r="8" spans="1:6" s="9" customFormat="1" ht="40.5" customHeight="1">
      <c r="A8" s="31">
        <v>2</v>
      </c>
      <c r="B8" s="32" t="s">
        <v>88</v>
      </c>
      <c r="C8" s="31" t="s">
        <v>87</v>
      </c>
      <c r="D8" s="31">
        <v>7</v>
      </c>
      <c r="E8" s="33">
        <v>1000000</v>
      </c>
      <c r="F8" s="33">
        <f aca="true" t="shared" si="0" ref="F8:F21">D8*E8</f>
        <v>7000000</v>
      </c>
    </row>
    <row r="9" spans="1:6" s="9" customFormat="1" ht="27" customHeight="1">
      <c r="A9" s="31">
        <v>5</v>
      </c>
      <c r="B9" s="32" t="s">
        <v>91</v>
      </c>
      <c r="C9" s="31" t="s">
        <v>87</v>
      </c>
      <c r="D9" s="31">
        <v>1</v>
      </c>
      <c r="E9" s="33">
        <v>300000</v>
      </c>
      <c r="F9" s="33">
        <f t="shared" si="0"/>
        <v>300000</v>
      </c>
    </row>
    <row r="10" spans="1:6" s="9" customFormat="1" ht="36" customHeight="1">
      <c r="A10" s="31"/>
      <c r="B10" s="32" t="s">
        <v>258</v>
      </c>
      <c r="C10" s="31" t="s">
        <v>87</v>
      </c>
      <c r="D10" s="31">
        <v>5</v>
      </c>
      <c r="E10" s="33">
        <v>3500000</v>
      </c>
      <c r="F10" s="33">
        <f t="shared" si="0"/>
        <v>17500000</v>
      </c>
    </row>
    <row r="11" spans="1:6" s="9" customFormat="1" ht="38.25" customHeight="1">
      <c r="A11" s="31">
        <v>6</v>
      </c>
      <c r="B11" s="32" t="s">
        <v>93</v>
      </c>
      <c r="C11" s="31" t="s">
        <v>87</v>
      </c>
      <c r="D11" s="31">
        <v>2</v>
      </c>
      <c r="E11" s="33">
        <v>2500000</v>
      </c>
      <c r="F11" s="33">
        <f t="shared" si="0"/>
        <v>5000000</v>
      </c>
    </row>
    <row r="12" spans="1:6" s="9" customFormat="1" ht="28.5" customHeight="1">
      <c r="A12" s="31">
        <v>8</v>
      </c>
      <c r="B12" s="32" t="s">
        <v>94</v>
      </c>
      <c r="C12" s="31" t="s">
        <v>87</v>
      </c>
      <c r="D12" s="31">
        <v>4</v>
      </c>
      <c r="E12" s="33">
        <v>1200000</v>
      </c>
      <c r="F12" s="33">
        <f t="shared" si="0"/>
        <v>4800000</v>
      </c>
    </row>
    <row r="13" spans="1:6" s="9" customFormat="1" ht="28.5" customHeight="1">
      <c r="A13" s="31">
        <v>9</v>
      </c>
      <c r="B13" s="34" t="s">
        <v>257</v>
      </c>
      <c r="C13" s="31" t="s">
        <v>87</v>
      </c>
      <c r="D13" s="35">
        <v>25</v>
      </c>
      <c r="E13" s="33">
        <v>40000</v>
      </c>
      <c r="F13" s="33">
        <f t="shared" si="0"/>
        <v>1000000</v>
      </c>
    </row>
    <row r="14" spans="1:6" s="9" customFormat="1" ht="28.5" customHeight="1">
      <c r="A14" s="31">
        <v>10</v>
      </c>
      <c r="B14" s="34" t="s">
        <v>95</v>
      </c>
      <c r="C14" s="31" t="s">
        <v>87</v>
      </c>
      <c r="D14" s="35">
        <v>11</v>
      </c>
      <c r="E14" s="33">
        <v>400000</v>
      </c>
      <c r="F14" s="33">
        <f t="shared" si="0"/>
        <v>4400000</v>
      </c>
    </row>
    <row r="15" spans="1:6" s="9" customFormat="1" ht="28.5" customHeight="1">
      <c r="A15" s="31">
        <v>12</v>
      </c>
      <c r="B15" s="32" t="s">
        <v>97</v>
      </c>
      <c r="C15" s="31" t="s">
        <v>87</v>
      </c>
      <c r="D15" s="31">
        <v>14</v>
      </c>
      <c r="E15" s="33">
        <v>15000</v>
      </c>
      <c r="F15" s="33">
        <f t="shared" si="0"/>
        <v>210000</v>
      </c>
    </row>
    <row r="16" spans="1:6" s="9" customFormat="1" ht="28.5" customHeight="1">
      <c r="A16" s="31">
        <v>13</v>
      </c>
      <c r="B16" s="32" t="s">
        <v>98</v>
      </c>
      <c r="C16" s="31" t="s">
        <v>87</v>
      </c>
      <c r="D16" s="31">
        <v>16</v>
      </c>
      <c r="E16" s="33">
        <v>20000</v>
      </c>
      <c r="F16" s="33">
        <f t="shared" si="0"/>
        <v>320000</v>
      </c>
    </row>
    <row r="17" spans="1:6" s="9" customFormat="1" ht="28.5" customHeight="1">
      <c r="A17" s="31">
        <v>14</v>
      </c>
      <c r="B17" s="32" t="s">
        <v>99</v>
      </c>
      <c r="C17" s="31" t="s">
        <v>87</v>
      </c>
      <c r="D17" s="31">
        <v>5</v>
      </c>
      <c r="E17" s="33">
        <v>200000</v>
      </c>
      <c r="F17" s="33">
        <f t="shared" si="0"/>
        <v>1000000</v>
      </c>
    </row>
    <row r="18" spans="1:6" s="9" customFormat="1" ht="28.5" customHeight="1">
      <c r="A18" s="31">
        <v>15</v>
      </c>
      <c r="B18" s="32" t="s">
        <v>100</v>
      </c>
      <c r="C18" s="31" t="s">
        <v>87</v>
      </c>
      <c r="D18" s="31">
        <v>1</v>
      </c>
      <c r="E18" s="33">
        <v>200000</v>
      </c>
      <c r="F18" s="33">
        <f t="shared" si="0"/>
        <v>200000</v>
      </c>
    </row>
    <row r="19" spans="1:6" s="9" customFormat="1" ht="28.5" customHeight="1">
      <c r="A19" s="31">
        <v>16</v>
      </c>
      <c r="B19" s="32" t="s">
        <v>255</v>
      </c>
      <c r="C19" s="31" t="s">
        <v>87</v>
      </c>
      <c r="D19" s="31">
        <v>11</v>
      </c>
      <c r="E19" s="33">
        <v>1650000</v>
      </c>
      <c r="F19" s="33">
        <f t="shared" si="0"/>
        <v>18150000</v>
      </c>
    </row>
    <row r="20" spans="1:6" s="9" customFormat="1" ht="28.5" customHeight="1">
      <c r="A20" s="31">
        <v>17</v>
      </c>
      <c r="B20" s="32" t="s">
        <v>253</v>
      </c>
      <c r="C20" s="31" t="s">
        <v>87</v>
      </c>
      <c r="D20" s="31">
        <v>5</v>
      </c>
      <c r="E20" s="33">
        <v>2200000</v>
      </c>
      <c r="F20" s="33">
        <f t="shared" si="0"/>
        <v>11000000</v>
      </c>
    </row>
    <row r="21" spans="1:6" s="9" customFormat="1" ht="28.5" customHeight="1">
      <c r="A21" s="31">
        <v>18</v>
      </c>
      <c r="B21" s="32" t="s">
        <v>256</v>
      </c>
      <c r="C21" s="31" t="s">
        <v>87</v>
      </c>
      <c r="D21" s="31">
        <v>13</v>
      </c>
      <c r="E21" s="33">
        <v>1200000</v>
      </c>
      <c r="F21" s="33">
        <f t="shared" si="0"/>
        <v>15600000</v>
      </c>
    </row>
    <row r="22" spans="1:6" s="9" customFormat="1" ht="28.5" customHeight="1">
      <c r="A22" s="149" t="s">
        <v>101</v>
      </c>
      <c r="B22" s="150"/>
      <c r="C22" s="31" t="s">
        <v>87</v>
      </c>
      <c r="D22" s="38">
        <f>SUM(D7:D21)</f>
        <v>122</v>
      </c>
      <c r="E22" s="33"/>
      <c r="F22" s="37">
        <f>SUM(F7:F21)</f>
        <v>88680000</v>
      </c>
    </row>
    <row r="23" spans="1:6" ht="28.5" customHeight="1">
      <c r="A23" s="146" t="s">
        <v>268</v>
      </c>
      <c r="B23" s="147"/>
      <c r="C23" s="147"/>
      <c r="D23" s="147"/>
      <c r="E23" s="147"/>
      <c r="F23" s="148"/>
    </row>
    <row r="24" ht="22.5" customHeight="1"/>
  </sheetData>
  <sheetProtection/>
  <mergeCells count="5">
    <mergeCell ref="A23:F23"/>
    <mergeCell ref="A22:B22"/>
    <mergeCell ref="A2:B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3">
      <selection activeCell="B17" sqref="B17"/>
    </sheetView>
  </sheetViews>
  <sheetFormatPr defaultColWidth="9.00390625" defaultRowHeight="14.25"/>
  <cols>
    <col min="1" max="1" width="6.00390625" style="0" customWidth="1"/>
    <col min="2" max="2" width="29.875" style="30" customWidth="1"/>
    <col min="3" max="3" width="8.125" style="0" customWidth="1"/>
    <col min="5" max="6" width="13.625" style="6" customWidth="1"/>
  </cols>
  <sheetData>
    <row r="2" spans="1:6" ht="17.25">
      <c r="A2" s="107" t="s">
        <v>105</v>
      </c>
      <c r="B2" s="108"/>
      <c r="C2" s="109"/>
      <c r="D2" s="109"/>
      <c r="E2" s="110"/>
      <c r="F2" s="110"/>
    </row>
    <row r="3" spans="1:6" ht="45" customHeight="1">
      <c r="A3" s="157" t="s">
        <v>260</v>
      </c>
      <c r="B3" s="157"/>
      <c r="C3" s="157"/>
      <c r="D3" s="157"/>
      <c r="E3" s="157"/>
      <c r="F3" s="157"/>
    </row>
    <row r="4" spans="1:6" ht="16.5">
      <c r="A4" s="158" t="s">
        <v>80</v>
      </c>
      <c r="B4" s="158"/>
      <c r="C4" s="158"/>
      <c r="D4" s="158"/>
      <c r="E4" s="158"/>
      <c r="F4" s="158"/>
    </row>
    <row r="5" ht="18.75">
      <c r="A5" s="41"/>
    </row>
    <row r="6" spans="1:6" ht="31.5">
      <c r="A6" s="38" t="s">
        <v>0</v>
      </c>
      <c r="B6" s="38" t="s">
        <v>81</v>
      </c>
      <c r="C6" s="38" t="s">
        <v>82</v>
      </c>
      <c r="D6" s="38" t="s">
        <v>106</v>
      </c>
      <c r="E6" s="91" t="s">
        <v>84</v>
      </c>
      <c r="F6" s="44" t="s">
        <v>85</v>
      </c>
    </row>
    <row r="7" spans="1:6" s="3" customFormat="1" ht="48.75" customHeight="1">
      <c r="A7" s="31">
        <v>1</v>
      </c>
      <c r="B7" s="43" t="s">
        <v>86</v>
      </c>
      <c r="C7" s="31" t="s">
        <v>87</v>
      </c>
      <c r="D7" s="31">
        <v>2</v>
      </c>
      <c r="E7" s="33">
        <v>1100000</v>
      </c>
      <c r="F7" s="33">
        <v>2200000</v>
      </c>
    </row>
    <row r="8" spans="1:6" s="3" customFormat="1" ht="48.75" customHeight="1">
      <c r="A8" s="31">
        <v>2</v>
      </c>
      <c r="B8" s="43" t="s">
        <v>107</v>
      </c>
      <c r="C8" s="31" t="s">
        <v>87</v>
      </c>
      <c r="D8" s="31">
        <v>3</v>
      </c>
      <c r="E8" s="33">
        <v>950000000</v>
      </c>
      <c r="F8" s="33">
        <v>2850000</v>
      </c>
    </row>
    <row r="9" spans="1:6" s="3" customFormat="1" ht="48.75" customHeight="1">
      <c r="A9" s="31">
        <v>3</v>
      </c>
      <c r="B9" s="43" t="s">
        <v>90</v>
      </c>
      <c r="C9" s="31" t="s">
        <v>87</v>
      </c>
      <c r="D9" s="31">
        <v>4</v>
      </c>
      <c r="E9" s="33">
        <v>500000</v>
      </c>
      <c r="F9" s="33">
        <v>2000000</v>
      </c>
    </row>
    <row r="10" spans="1:6" s="3" customFormat="1" ht="48.75" customHeight="1">
      <c r="A10" s="31">
        <v>4</v>
      </c>
      <c r="B10" s="43" t="s">
        <v>91</v>
      </c>
      <c r="C10" s="31" t="s">
        <v>87</v>
      </c>
      <c r="D10" s="31">
        <v>3</v>
      </c>
      <c r="E10" s="33">
        <v>300000</v>
      </c>
      <c r="F10" s="33">
        <v>900000</v>
      </c>
    </row>
    <row r="11" spans="1:6" s="3" customFormat="1" ht="48.75" customHeight="1">
      <c r="A11" s="31">
        <v>5</v>
      </c>
      <c r="B11" s="43" t="s">
        <v>92</v>
      </c>
      <c r="C11" s="31" t="s">
        <v>87</v>
      </c>
      <c r="D11" s="31">
        <v>2</v>
      </c>
      <c r="E11" s="33">
        <v>3500000</v>
      </c>
      <c r="F11" s="33">
        <v>7000000</v>
      </c>
    </row>
    <row r="12" spans="1:6" s="3" customFormat="1" ht="48.75" customHeight="1">
      <c r="A12" s="31">
        <v>6</v>
      </c>
      <c r="B12" s="43" t="s">
        <v>93</v>
      </c>
      <c r="C12" s="31" t="s">
        <v>87</v>
      </c>
      <c r="D12" s="31">
        <v>3</v>
      </c>
      <c r="E12" s="33">
        <v>2500000</v>
      </c>
      <c r="F12" s="33">
        <v>7500000</v>
      </c>
    </row>
    <row r="13" spans="1:6" s="3" customFormat="1" ht="48.75" customHeight="1">
      <c r="A13" s="31">
        <v>7</v>
      </c>
      <c r="B13" s="43" t="s">
        <v>96</v>
      </c>
      <c r="C13" s="31" t="s">
        <v>87</v>
      </c>
      <c r="D13" s="31">
        <v>1</v>
      </c>
      <c r="E13" s="33">
        <v>500000</v>
      </c>
      <c r="F13" s="33">
        <v>500000</v>
      </c>
    </row>
    <row r="14" spans="1:6" s="3" customFormat="1" ht="48.75" customHeight="1">
      <c r="A14" s="31">
        <v>8</v>
      </c>
      <c r="B14" s="43" t="s">
        <v>99</v>
      </c>
      <c r="C14" s="31" t="s">
        <v>87</v>
      </c>
      <c r="D14" s="31">
        <v>1</v>
      </c>
      <c r="E14" s="33">
        <v>200000</v>
      </c>
      <c r="F14" s="33">
        <v>200000</v>
      </c>
    </row>
    <row r="15" spans="1:6" s="3" customFormat="1" ht="48.75" customHeight="1">
      <c r="A15" s="146" t="s">
        <v>101</v>
      </c>
      <c r="B15" s="148"/>
      <c r="C15" s="91" t="s">
        <v>87</v>
      </c>
      <c r="D15" s="36">
        <v>19</v>
      </c>
      <c r="E15" s="46"/>
      <c r="F15" s="40">
        <f>SUM(F7:F14)</f>
        <v>23150000</v>
      </c>
    </row>
    <row r="16" spans="1:6" s="3" customFormat="1" ht="48.75" customHeight="1">
      <c r="A16" s="156" t="s">
        <v>108</v>
      </c>
      <c r="B16" s="156"/>
      <c r="C16" s="156"/>
      <c r="D16" s="156"/>
      <c r="E16" s="156"/>
      <c r="F16" s="156"/>
    </row>
    <row r="17" spans="2:6" s="3" customFormat="1" ht="48.75" customHeight="1">
      <c r="B17" s="4"/>
      <c r="E17" s="47"/>
      <c r="F17" s="47"/>
    </row>
  </sheetData>
  <sheetProtection/>
  <mergeCells count="4">
    <mergeCell ref="A16:F16"/>
    <mergeCell ref="A3:F3"/>
    <mergeCell ref="A4:F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8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4.50390625" style="0" customWidth="1"/>
    <col min="2" max="2" width="6.375" style="0" customWidth="1"/>
    <col min="3" max="3" width="31.875" style="0" customWidth="1"/>
    <col min="5" max="5" width="12.125" style="6" customWidth="1"/>
    <col min="6" max="6" width="14.125" style="0" customWidth="1"/>
  </cols>
  <sheetData>
    <row r="2" spans="2:7" ht="17.25">
      <c r="B2" s="50" t="s">
        <v>109</v>
      </c>
      <c r="C2" s="51"/>
      <c r="D2" s="51"/>
      <c r="E2" s="75"/>
      <c r="F2" s="51"/>
      <c r="G2" s="51"/>
    </row>
    <row r="3" spans="2:7" ht="30" customHeight="1">
      <c r="B3" s="120" t="s">
        <v>110</v>
      </c>
      <c r="C3" s="120"/>
      <c r="D3" s="120"/>
      <c r="E3" s="120"/>
      <c r="F3" s="120"/>
      <c r="G3" s="120"/>
    </row>
    <row r="4" spans="2:7" ht="30" customHeight="1">
      <c r="B4" s="73"/>
      <c r="C4" s="73"/>
      <c r="D4" s="73"/>
      <c r="E4" s="76"/>
      <c r="F4" s="68" t="s">
        <v>223</v>
      </c>
      <c r="G4" s="68"/>
    </row>
    <row r="5" spans="2:7" ht="14.25">
      <c r="B5" s="159" t="s">
        <v>0</v>
      </c>
      <c r="C5" s="159" t="s">
        <v>8</v>
      </c>
      <c r="D5" s="159" t="s">
        <v>19</v>
      </c>
      <c r="E5" s="160" t="s">
        <v>225</v>
      </c>
      <c r="F5" s="124" t="s">
        <v>224</v>
      </c>
      <c r="G5" s="161" t="s">
        <v>4</v>
      </c>
    </row>
    <row r="6" spans="2:7" ht="48.75" customHeight="1">
      <c r="B6" s="159"/>
      <c r="C6" s="159"/>
      <c r="D6" s="159"/>
      <c r="E6" s="160"/>
      <c r="F6" s="124"/>
      <c r="G6" s="162"/>
    </row>
    <row r="7" spans="2:7" s="9" customFormat="1" ht="38.25" customHeight="1">
      <c r="B7" s="53">
        <v>1</v>
      </c>
      <c r="C7" s="54" t="s">
        <v>9</v>
      </c>
      <c r="D7" s="53">
        <v>150</v>
      </c>
      <c r="E7" s="74">
        <v>2500</v>
      </c>
      <c r="F7" s="78">
        <f>E7*D7</f>
        <v>375000</v>
      </c>
      <c r="G7" s="52"/>
    </row>
    <row r="8" spans="2:7" s="9" customFormat="1" ht="38.25" customHeight="1">
      <c r="B8" s="53">
        <v>2</v>
      </c>
      <c r="C8" s="54" t="s">
        <v>111</v>
      </c>
      <c r="D8" s="53">
        <v>50</v>
      </c>
      <c r="E8" s="74">
        <v>2500</v>
      </c>
      <c r="F8" s="78">
        <f aca="true" t="shared" si="0" ref="F8:F16">E8*D8</f>
        <v>125000</v>
      </c>
      <c r="G8" s="52"/>
    </row>
    <row r="9" spans="2:7" s="9" customFormat="1" ht="38.25" customHeight="1">
      <c r="B9" s="53">
        <v>3</v>
      </c>
      <c r="C9" s="54" t="s">
        <v>12</v>
      </c>
      <c r="D9" s="53">
        <v>100</v>
      </c>
      <c r="E9" s="74">
        <v>2500</v>
      </c>
      <c r="F9" s="78">
        <f t="shared" si="0"/>
        <v>250000</v>
      </c>
      <c r="G9" s="52"/>
    </row>
    <row r="10" spans="2:7" s="9" customFormat="1" ht="38.25" customHeight="1">
      <c r="B10" s="53">
        <v>4</v>
      </c>
      <c r="C10" s="54" t="s">
        <v>17</v>
      </c>
      <c r="D10" s="53">
        <v>100</v>
      </c>
      <c r="E10" s="74">
        <v>2500</v>
      </c>
      <c r="F10" s="78">
        <f t="shared" si="0"/>
        <v>250000</v>
      </c>
      <c r="G10" s="52"/>
    </row>
    <row r="11" spans="2:7" s="9" customFormat="1" ht="38.25" customHeight="1">
      <c r="B11" s="53">
        <v>5</v>
      </c>
      <c r="C11" s="54" t="s">
        <v>13</v>
      </c>
      <c r="D11" s="53">
        <v>50</v>
      </c>
      <c r="E11" s="74">
        <v>2500</v>
      </c>
      <c r="F11" s="78">
        <f t="shared" si="0"/>
        <v>125000</v>
      </c>
      <c r="G11" s="52"/>
    </row>
    <row r="12" spans="2:7" s="9" customFormat="1" ht="38.25" customHeight="1">
      <c r="B12" s="53">
        <v>6</v>
      </c>
      <c r="C12" s="54" t="s">
        <v>20</v>
      </c>
      <c r="D12" s="53">
        <v>100</v>
      </c>
      <c r="E12" s="74">
        <v>2500</v>
      </c>
      <c r="F12" s="78">
        <f t="shared" si="0"/>
        <v>250000</v>
      </c>
      <c r="G12" s="52"/>
    </row>
    <row r="13" spans="2:7" s="9" customFormat="1" ht="38.25" customHeight="1">
      <c r="B13" s="53">
        <v>7</v>
      </c>
      <c r="C13" s="54" t="s">
        <v>14</v>
      </c>
      <c r="D13" s="53">
        <v>100</v>
      </c>
      <c r="E13" s="74">
        <v>2500</v>
      </c>
      <c r="F13" s="78">
        <f t="shared" si="0"/>
        <v>250000</v>
      </c>
      <c r="G13" s="52"/>
    </row>
    <row r="14" spans="2:7" s="9" customFormat="1" ht="38.25" customHeight="1">
      <c r="B14" s="53">
        <v>8</v>
      </c>
      <c r="C14" s="54" t="s">
        <v>16</v>
      </c>
      <c r="D14" s="53">
        <v>50</v>
      </c>
      <c r="E14" s="74">
        <v>2500</v>
      </c>
      <c r="F14" s="78">
        <f>E14*D14</f>
        <v>125000</v>
      </c>
      <c r="G14" s="52"/>
    </row>
    <row r="15" spans="2:7" s="9" customFormat="1" ht="38.25" customHeight="1">
      <c r="B15" s="53">
        <v>9</v>
      </c>
      <c r="C15" s="54" t="s">
        <v>269</v>
      </c>
      <c r="D15" s="53">
        <v>100</v>
      </c>
      <c r="E15" s="74">
        <v>2500</v>
      </c>
      <c r="F15" s="78">
        <f t="shared" si="0"/>
        <v>250000</v>
      </c>
      <c r="G15" s="84"/>
    </row>
    <row r="16" spans="2:7" s="9" customFormat="1" ht="38.25" customHeight="1">
      <c r="B16" s="53">
        <v>10</v>
      </c>
      <c r="C16" s="54" t="s">
        <v>112</v>
      </c>
      <c r="D16" s="53">
        <v>50</v>
      </c>
      <c r="E16" s="74">
        <v>2500</v>
      </c>
      <c r="F16" s="78">
        <f t="shared" si="0"/>
        <v>125000</v>
      </c>
      <c r="G16" s="52"/>
    </row>
    <row r="17" spans="2:7" ht="34.5" customHeight="1">
      <c r="B17" s="159" t="s">
        <v>5</v>
      </c>
      <c r="C17" s="159"/>
      <c r="D17" s="52">
        <v>650</v>
      </c>
      <c r="E17" s="77"/>
      <c r="F17" s="79">
        <f>SUM(F7:F16)</f>
        <v>2125000</v>
      </c>
      <c r="G17" s="52"/>
    </row>
    <row r="18" spans="2:7" ht="34.5" customHeight="1">
      <c r="B18" s="159" t="s">
        <v>270</v>
      </c>
      <c r="C18" s="159"/>
      <c r="D18" s="159"/>
      <c r="E18" s="159"/>
      <c r="F18" s="159"/>
      <c r="G18" s="159"/>
    </row>
  </sheetData>
  <sheetProtection/>
  <mergeCells count="9">
    <mergeCell ref="D5:D6"/>
    <mergeCell ref="E5:E6"/>
    <mergeCell ref="F5:F6"/>
    <mergeCell ref="B17:C17"/>
    <mergeCell ref="B18:G18"/>
    <mergeCell ref="B3:G3"/>
    <mergeCell ref="C5:C6"/>
    <mergeCell ref="B5:B6"/>
    <mergeCell ref="G5:G6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C29" sqref="C29"/>
    </sheetView>
  </sheetViews>
  <sheetFormatPr defaultColWidth="9.00390625" defaultRowHeight="14.25"/>
  <cols>
    <col min="1" max="1" width="5.00390625" style="0" customWidth="1"/>
    <col min="2" max="2" width="6.875" style="0" customWidth="1"/>
    <col min="3" max="3" width="28.25390625" style="0" customWidth="1"/>
    <col min="4" max="4" width="9.375" style="0" customWidth="1"/>
    <col min="5" max="5" width="10.375" style="0" customWidth="1"/>
    <col min="6" max="6" width="12.625" style="0" customWidth="1"/>
    <col min="7" max="7" width="14.50390625" style="0" customWidth="1"/>
    <col min="10" max="10" width="13.50390625" style="0" bestFit="1" customWidth="1"/>
  </cols>
  <sheetData>
    <row r="2" spans="2:7" ht="24" customHeight="1">
      <c r="B2" s="55" t="s">
        <v>114</v>
      </c>
      <c r="C2" s="56"/>
      <c r="D2" s="56"/>
      <c r="E2" s="56"/>
      <c r="F2" s="56"/>
      <c r="G2" s="56"/>
    </row>
    <row r="3" spans="2:7" ht="24" customHeight="1">
      <c r="B3" s="163" t="s">
        <v>113</v>
      </c>
      <c r="C3" s="163"/>
      <c r="D3" s="163"/>
      <c r="E3" s="163"/>
      <c r="F3" s="163"/>
      <c r="G3" s="163"/>
    </row>
    <row r="4" spans="2:7" ht="24" customHeight="1">
      <c r="B4" s="164" t="s">
        <v>80</v>
      </c>
      <c r="C4" s="164"/>
      <c r="D4" s="164"/>
      <c r="E4" s="164"/>
      <c r="F4" s="164"/>
      <c r="G4" s="164"/>
    </row>
    <row r="5" spans="2:7" ht="14.25" customHeight="1">
      <c r="B5" s="159" t="s">
        <v>7</v>
      </c>
      <c r="C5" s="159" t="s">
        <v>8</v>
      </c>
      <c r="D5" s="159" t="s">
        <v>222</v>
      </c>
      <c r="E5" s="159" t="s">
        <v>19</v>
      </c>
      <c r="F5" s="124" t="s">
        <v>21</v>
      </c>
      <c r="G5" s="124" t="s">
        <v>3</v>
      </c>
    </row>
    <row r="6" spans="2:7" ht="46.5" customHeight="1">
      <c r="B6" s="159"/>
      <c r="C6" s="159"/>
      <c r="D6" s="159"/>
      <c r="E6" s="159"/>
      <c r="F6" s="124"/>
      <c r="G6" s="124"/>
    </row>
    <row r="7" spans="2:7" s="9" customFormat="1" ht="30" customHeight="1">
      <c r="B7" s="53">
        <v>1</v>
      </c>
      <c r="C7" s="54" t="s">
        <v>111</v>
      </c>
      <c r="D7" s="53">
        <v>1</v>
      </c>
      <c r="E7" s="53">
        <v>36</v>
      </c>
      <c r="F7" s="74">
        <v>1005000</v>
      </c>
      <c r="G7" s="74">
        <f>F7*D7</f>
        <v>1005000</v>
      </c>
    </row>
    <row r="8" spans="2:7" s="9" customFormat="1" ht="30" customHeight="1">
      <c r="B8" s="53">
        <v>2</v>
      </c>
      <c r="C8" s="54" t="s">
        <v>12</v>
      </c>
      <c r="D8" s="53">
        <v>1</v>
      </c>
      <c r="E8" s="53">
        <v>36</v>
      </c>
      <c r="F8" s="74">
        <v>1005000</v>
      </c>
      <c r="G8" s="74">
        <f aca="true" t="shared" si="0" ref="G8:G19">F8*D8</f>
        <v>1005000</v>
      </c>
    </row>
    <row r="9" spans="2:7" s="9" customFormat="1" ht="30" customHeight="1">
      <c r="B9" s="53">
        <v>3</v>
      </c>
      <c r="C9" s="54" t="s">
        <v>17</v>
      </c>
      <c r="D9" s="53">
        <v>2</v>
      </c>
      <c r="E9" s="53">
        <v>72</v>
      </c>
      <c r="F9" s="74">
        <v>1005000</v>
      </c>
      <c r="G9" s="74">
        <f>F9*D9</f>
        <v>2010000</v>
      </c>
    </row>
    <row r="10" spans="2:7" s="9" customFormat="1" ht="30" customHeight="1">
      <c r="B10" s="53">
        <v>4</v>
      </c>
      <c r="C10" s="54" t="s">
        <v>11</v>
      </c>
      <c r="D10" s="53">
        <v>2</v>
      </c>
      <c r="E10" s="53">
        <v>72</v>
      </c>
      <c r="F10" s="74">
        <v>1005000</v>
      </c>
      <c r="G10" s="74">
        <f t="shared" si="0"/>
        <v>2010000</v>
      </c>
    </row>
    <row r="11" spans="2:7" s="9" customFormat="1" ht="30" customHeight="1">
      <c r="B11" s="53">
        <v>5</v>
      </c>
      <c r="C11" s="54" t="s">
        <v>20</v>
      </c>
      <c r="D11" s="53">
        <v>2</v>
      </c>
      <c r="E11" s="53">
        <v>72</v>
      </c>
      <c r="F11" s="74">
        <v>1005000</v>
      </c>
      <c r="G11" s="74">
        <f t="shared" si="0"/>
        <v>2010000</v>
      </c>
    </row>
    <row r="12" spans="2:7" s="9" customFormat="1" ht="30" customHeight="1">
      <c r="B12" s="53">
        <v>6</v>
      </c>
      <c r="C12" s="54" t="s">
        <v>14</v>
      </c>
      <c r="D12" s="53">
        <v>1</v>
      </c>
      <c r="E12" s="53">
        <v>36</v>
      </c>
      <c r="F12" s="74">
        <v>1005000</v>
      </c>
      <c r="G12" s="74">
        <f t="shared" si="0"/>
        <v>1005000</v>
      </c>
    </row>
    <row r="13" spans="2:7" s="9" customFormat="1" ht="30" customHeight="1">
      <c r="B13" s="53">
        <v>7</v>
      </c>
      <c r="C13" s="54" t="s">
        <v>16</v>
      </c>
      <c r="D13" s="53">
        <v>1</v>
      </c>
      <c r="E13" s="53">
        <v>36</v>
      </c>
      <c r="F13" s="74">
        <v>1005000</v>
      </c>
      <c r="G13" s="74">
        <f t="shared" si="0"/>
        <v>1005000</v>
      </c>
    </row>
    <row r="14" spans="2:7" s="9" customFormat="1" ht="30" customHeight="1">
      <c r="B14" s="53">
        <v>8</v>
      </c>
      <c r="C14" s="54" t="s">
        <v>15</v>
      </c>
      <c r="D14" s="53">
        <v>1</v>
      </c>
      <c r="E14" s="53">
        <v>36</v>
      </c>
      <c r="F14" s="74">
        <v>1005000</v>
      </c>
      <c r="G14" s="74">
        <f t="shared" si="0"/>
        <v>1005000</v>
      </c>
    </row>
    <row r="15" spans="2:7" s="9" customFormat="1" ht="30" customHeight="1">
      <c r="B15" s="53">
        <v>9</v>
      </c>
      <c r="C15" s="54" t="s">
        <v>219</v>
      </c>
      <c r="D15" s="53">
        <v>1</v>
      </c>
      <c r="E15" s="53">
        <v>36</v>
      </c>
      <c r="F15" s="74">
        <v>1005000</v>
      </c>
      <c r="G15" s="74">
        <f t="shared" si="0"/>
        <v>1005000</v>
      </c>
    </row>
    <row r="16" spans="2:7" s="9" customFormat="1" ht="30" customHeight="1">
      <c r="B16" s="53">
        <v>10</v>
      </c>
      <c r="C16" s="54" t="s">
        <v>220</v>
      </c>
      <c r="D16" s="53">
        <v>1</v>
      </c>
      <c r="E16" s="53">
        <v>36</v>
      </c>
      <c r="F16" s="74">
        <v>1005000</v>
      </c>
      <c r="G16" s="74">
        <f t="shared" si="0"/>
        <v>1005000</v>
      </c>
    </row>
    <row r="17" spans="2:7" s="9" customFormat="1" ht="30" customHeight="1">
      <c r="B17" s="53">
        <v>11</v>
      </c>
      <c r="C17" s="54" t="s">
        <v>271</v>
      </c>
      <c r="D17" s="53">
        <v>1</v>
      </c>
      <c r="E17" s="53">
        <v>36</v>
      </c>
      <c r="F17" s="74">
        <v>1005000</v>
      </c>
      <c r="G17" s="74">
        <f>F17*D17</f>
        <v>1005000</v>
      </c>
    </row>
    <row r="18" spans="2:7" s="9" customFormat="1" ht="30" customHeight="1">
      <c r="B18" s="53">
        <v>12</v>
      </c>
      <c r="C18" s="54" t="s">
        <v>13</v>
      </c>
      <c r="D18" s="53">
        <v>1</v>
      </c>
      <c r="E18" s="53">
        <v>36</v>
      </c>
      <c r="F18" s="74">
        <v>1005000</v>
      </c>
      <c r="G18" s="74">
        <f t="shared" si="0"/>
        <v>1005000</v>
      </c>
    </row>
    <row r="19" spans="2:7" s="9" customFormat="1" ht="30" customHeight="1">
      <c r="B19" s="53">
        <v>13</v>
      </c>
      <c r="C19" s="54" t="s">
        <v>221</v>
      </c>
      <c r="D19" s="53">
        <v>1</v>
      </c>
      <c r="E19" s="53">
        <v>36</v>
      </c>
      <c r="F19" s="74">
        <v>1005000</v>
      </c>
      <c r="G19" s="74">
        <f t="shared" si="0"/>
        <v>1005000</v>
      </c>
    </row>
    <row r="20" spans="2:10" s="9" customFormat="1" ht="30" customHeight="1">
      <c r="B20" s="159" t="s">
        <v>18</v>
      </c>
      <c r="C20" s="159"/>
      <c r="D20" s="52">
        <f>SUM(D7:D19)</f>
        <v>16</v>
      </c>
      <c r="E20" s="52">
        <f>SUM(E7:E19)</f>
        <v>576</v>
      </c>
      <c r="F20" s="74">
        <v>1005000</v>
      </c>
      <c r="G20" s="80">
        <f>SUM(G7:G19)</f>
        <v>16080000</v>
      </c>
      <c r="J20" s="81"/>
    </row>
    <row r="21" spans="2:7" s="9" customFormat="1" ht="30" customHeight="1">
      <c r="B21" s="159" t="s">
        <v>240</v>
      </c>
      <c r="C21" s="159"/>
      <c r="D21" s="159"/>
      <c r="E21" s="159"/>
      <c r="F21" s="159"/>
      <c r="G21" s="159"/>
    </row>
  </sheetData>
  <sheetProtection/>
  <mergeCells count="10">
    <mergeCell ref="B20:C20"/>
    <mergeCell ref="B21:G21"/>
    <mergeCell ref="B3:G3"/>
    <mergeCell ref="B4:G4"/>
    <mergeCell ref="C5:C6"/>
    <mergeCell ref="B5:B6"/>
    <mergeCell ref="F5:F6"/>
    <mergeCell ref="D5:D6"/>
    <mergeCell ref="E5:E6"/>
    <mergeCell ref="G5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4">
      <selection activeCell="D8" sqref="D8"/>
    </sheetView>
  </sheetViews>
  <sheetFormatPr defaultColWidth="9.00390625" defaultRowHeight="14.25"/>
  <cols>
    <col min="1" max="1" width="3.625" style="0" customWidth="1"/>
    <col min="2" max="2" width="6.125" style="0" customWidth="1"/>
    <col min="3" max="3" width="19.875" style="0" customWidth="1"/>
    <col min="4" max="4" width="11.25390625" style="0" customWidth="1"/>
    <col min="5" max="5" width="12.875" style="0" customWidth="1"/>
    <col min="6" max="6" width="11.625" style="0" customWidth="1"/>
    <col min="7" max="7" width="11.875" style="0" customWidth="1"/>
    <col min="8" max="8" width="10.375" style="0" customWidth="1"/>
  </cols>
  <sheetData>
    <row r="2" ht="19.5">
      <c r="B2" s="18" t="s">
        <v>115</v>
      </c>
    </row>
    <row r="3" spans="2:7" ht="18.75">
      <c r="B3" s="166" t="s">
        <v>116</v>
      </c>
      <c r="C3" s="166"/>
      <c r="D3" s="166"/>
      <c r="E3" s="166"/>
      <c r="F3" s="166"/>
      <c r="G3" s="166"/>
    </row>
    <row r="4" spans="2:8" ht="15.75" customHeight="1">
      <c r="B4" s="168" t="s">
        <v>280</v>
      </c>
      <c r="C4" s="168"/>
      <c r="D4" s="168"/>
      <c r="E4" s="168"/>
      <c r="F4" s="168"/>
      <c r="G4" s="168"/>
      <c r="H4" s="168"/>
    </row>
    <row r="5" spans="2:8" ht="49.5">
      <c r="B5" s="58" t="s">
        <v>0</v>
      </c>
      <c r="C5" s="59" t="s">
        <v>125</v>
      </c>
      <c r="D5" s="59" t="s">
        <v>6</v>
      </c>
      <c r="E5" s="59" t="s">
        <v>1</v>
      </c>
      <c r="F5" s="59" t="s">
        <v>2</v>
      </c>
      <c r="G5" s="59" t="s">
        <v>3</v>
      </c>
      <c r="H5" s="59" t="s">
        <v>4</v>
      </c>
    </row>
    <row r="6" spans="2:8" ht="44.25" customHeight="1">
      <c r="B6" s="60">
        <v>1</v>
      </c>
      <c r="C6" s="61" t="s">
        <v>241</v>
      </c>
      <c r="D6" s="60">
        <v>90</v>
      </c>
      <c r="E6" s="60">
        <v>0.5</v>
      </c>
      <c r="F6" s="62">
        <v>1250</v>
      </c>
      <c r="G6" s="62">
        <f>D6*E6*F6</f>
        <v>56250</v>
      </c>
      <c r="H6" s="60" t="s">
        <v>274</v>
      </c>
    </row>
    <row r="7" spans="2:8" ht="31.5" customHeight="1">
      <c r="B7" s="60">
        <v>2</v>
      </c>
      <c r="C7" s="61" t="s">
        <v>124</v>
      </c>
      <c r="D7" s="60">
        <v>25</v>
      </c>
      <c r="E7" s="60">
        <v>6</v>
      </c>
      <c r="F7" s="62">
        <v>2500</v>
      </c>
      <c r="G7" s="62">
        <f>D7*E7*F7</f>
        <v>375000</v>
      </c>
      <c r="H7" s="59"/>
    </row>
    <row r="8" spans="2:8" ht="34.5" customHeight="1">
      <c r="B8" s="124" t="s">
        <v>5</v>
      </c>
      <c r="C8" s="124"/>
      <c r="D8" s="59"/>
      <c r="E8" s="63"/>
      <c r="F8" s="64"/>
      <c r="G8" s="64">
        <f>SUM(G6:G7)</f>
        <v>431250</v>
      </c>
      <c r="H8" s="59"/>
    </row>
    <row r="9" spans="2:8" s="88" customFormat="1" ht="34.5" customHeight="1">
      <c r="B9" s="165" t="s">
        <v>272</v>
      </c>
      <c r="C9" s="165"/>
      <c r="D9" s="165"/>
      <c r="E9" s="165"/>
      <c r="F9" s="165"/>
      <c r="G9" s="165"/>
      <c r="H9" s="87"/>
    </row>
    <row r="10" ht="18.75">
      <c r="B10" s="57"/>
    </row>
    <row r="11" ht="19.5">
      <c r="B11" s="18"/>
    </row>
    <row r="12" ht="19.5">
      <c r="B12" s="18" t="s">
        <v>123</v>
      </c>
    </row>
    <row r="13" spans="2:8" ht="18.75">
      <c r="B13" s="167" t="s">
        <v>23</v>
      </c>
      <c r="C13" s="167"/>
      <c r="D13" s="167"/>
      <c r="E13" s="167"/>
      <c r="F13" s="167"/>
      <c r="G13" s="167"/>
      <c r="H13" s="167"/>
    </row>
    <row r="14" spans="2:8" s="9" customFormat="1" ht="30.75" customHeight="1">
      <c r="B14" s="168" t="s">
        <v>280</v>
      </c>
      <c r="C14" s="168"/>
      <c r="D14" s="168"/>
      <c r="E14" s="168"/>
      <c r="F14" s="168"/>
      <c r="G14" s="168"/>
      <c r="H14" s="168"/>
    </row>
    <row r="15" spans="2:8" ht="53.25" customHeight="1">
      <c r="B15" s="38" t="s">
        <v>0</v>
      </c>
      <c r="C15" s="38" t="s">
        <v>24</v>
      </c>
      <c r="D15" s="38" t="s">
        <v>25</v>
      </c>
      <c r="E15" s="38" t="s">
        <v>117</v>
      </c>
      <c r="F15" s="38" t="s">
        <v>275</v>
      </c>
      <c r="G15" s="38" t="s">
        <v>273</v>
      </c>
      <c r="H15" s="38" t="s">
        <v>27</v>
      </c>
    </row>
    <row r="16" spans="2:8" ht="42" customHeight="1">
      <c r="B16" s="31">
        <v>1</v>
      </c>
      <c r="C16" s="43" t="s">
        <v>120</v>
      </c>
      <c r="D16" s="33">
        <f>E16+F16+G16+H16</f>
        <v>111830000</v>
      </c>
      <c r="E16" s="33">
        <v>30000000</v>
      </c>
      <c r="F16" s="33">
        <v>21000000</v>
      </c>
      <c r="G16" s="33">
        <v>37680000</v>
      </c>
      <c r="H16" s="33">
        <v>23150000</v>
      </c>
    </row>
    <row r="17" spans="2:8" ht="42" customHeight="1">
      <c r="B17" s="31">
        <v>2</v>
      </c>
      <c r="C17" s="43" t="s">
        <v>121</v>
      </c>
      <c r="D17" s="33">
        <v>2125000</v>
      </c>
      <c r="E17" s="45"/>
      <c r="F17" s="45"/>
      <c r="G17" s="33">
        <v>2125000</v>
      </c>
      <c r="H17" s="45"/>
    </row>
    <row r="18" spans="2:8" ht="42" customHeight="1">
      <c r="B18" s="31">
        <v>3</v>
      </c>
      <c r="C18" s="43" t="s">
        <v>229</v>
      </c>
      <c r="D18" s="33">
        <v>16080000</v>
      </c>
      <c r="E18" s="33">
        <v>4020000</v>
      </c>
      <c r="F18" s="45"/>
      <c r="G18" s="33">
        <f>D18-E18</f>
        <v>12060000</v>
      </c>
      <c r="H18" s="45"/>
    </row>
    <row r="19" spans="2:8" ht="42" customHeight="1">
      <c r="B19" s="31">
        <v>4</v>
      </c>
      <c r="C19" s="43" t="s">
        <v>126</v>
      </c>
      <c r="D19" s="33">
        <v>431250</v>
      </c>
      <c r="E19" s="45"/>
      <c r="F19" s="33">
        <v>431250</v>
      </c>
      <c r="G19" s="45"/>
      <c r="H19" s="45"/>
    </row>
    <row r="20" spans="2:8" ht="37.5" customHeight="1">
      <c r="B20" s="42"/>
      <c r="C20" s="42" t="s">
        <v>5</v>
      </c>
      <c r="D20" s="37">
        <f>SUM(D16:D19)</f>
        <v>130466250</v>
      </c>
      <c r="E20" s="37">
        <f>SUM(E16:E19)</f>
        <v>34020000</v>
      </c>
      <c r="F20" s="37">
        <f>SUM(F16:F19)</f>
        <v>21431250</v>
      </c>
      <c r="G20" s="37">
        <f>SUM(G16:G19)</f>
        <v>51865000</v>
      </c>
      <c r="H20" s="37">
        <f>SUM(H16:H19)</f>
        <v>23150000</v>
      </c>
    </row>
    <row r="21" spans="2:8" ht="37.5" customHeight="1">
      <c r="B21" s="36"/>
      <c r="C21" s="65" t="s">
        <v>122</v>
      </c>
      <c r="D21" s="111">
        <f>E21+F21+G21+H21</f>
        <v>100</v>
      </c>
      <c r="E21" s="83">
        <f>E20*100/D20</f>
        <v>26.07570923514702</v>
      </c>
      <c r="F21" s="83">
        <f>F20*100/D20</f>
        <v>16.42666206777615</v>
      </c>
      <c r="G21" s="83">
        <f>G20*100/D20</f>
        <v>39.753576116428576</v>
      </c>
      <c r="H21" s="83">
        <f>H20*100/D20</f>
        <v>17.74405258064825</v>
      </c>
    </row>
    <row r="22" spans="2:8" ht="39.75" customHeight="1">
      <c r="B22" s="169" t="s">
        <v>276</v>
      </c>
      <c r="C22" s="170"/>
      <c r="D22" s="170"/>
      <c r="E22" s="170"/>
      <c r="F22" s="170"/>
      <c r="G22" s="170"/>
      <c r="H22" s="171"/>
    </row>
  </sheetData>
  <sheetProtection/>
  <mergeCells count="7">
    <mergeCell ref="B8:C8"/>
    <mergeCell ref="B9:G9"/>
    <mergeCell ref="B3:G3"/>
    <mergeCell ref="B13:H13"/>
    <mergeCell ref="B14:H14"/>
    <mergeCell ref="B22:H22"/>
    <mergeCell ref="B4:H4"/>
  </mergeCells>
  <printOptions/>
  <pageMargins left="0.45" right="0.2" top="0.5" bottom="0.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15"/>
  <sheetViews>
    <sheetView zoomScale="87" zoomScaleNormal="87" zoomScalePageLayoutView="0" workbookViewId="0" topLeftCell="A4">
      <selection activeCell="A6" sqref="A6"/>
    </sheetView>
  </sheetViews>
  <sheetFormatPr defaultColWidth="9.00390625" defaultRowHeight="14.25"/>
  <cols>
    <col min="1" max="1" width="3.125" style="0" customWidth="1"/>
    <col min="2" max="2" width="5.25390625" style="0" customWidth="1"/>
    <col min="3" max="3" width="14.25390625" style="0" customWidth="1"/>
    <col min="4" max="4" width="12.875" style="0" customWidth="1"/>
    <col min="5" max="6" width="10.875" style="0" customWidth="1"/>
    <col min="7" max="7" width="10.375" style="0" customWidth="1"/>
    <col min="8" max="8" width="10.625" style="0" customWidth="1"/>
    <col min="9" max="9" width="11.00390625" style="0" customWidth="1"/>
    <col min="10" max="10" width="9.875" style="0" customWidth="1"/>
    <col min="11" max="11" width="10.00390625" style="0" customWidth="1"/>
    <col min="12" max="12" width="10.375" style="0" customWidth="1"/>
    <col min="13" max="13" width="11.00390625" style="0" customWidth="1"/>
  </cols>
  <sheetData>
    <row r="2" spans="2:13" ht="24.75" customHeight="1">
      <c r="B2" s="122" t="s">
        <v>278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2:13" ht="24.75" customHeight="1">
      <c r="B3" s="174" t="s">
        <v>127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2:13" s="9" customFormat="1" ht="24.75" customHeight="1">
      <c r="B4" s="121" t="s">
        <v>0</v>
      </c>
      <c r="C4" s="121" t="s">
        <v>128</v>
      </c>
      <c r="D4" s="121" t="s">
        <v>226</v>
      </c>
      <c r="E4" s="121" t="s">
        <v>129</v>
      </c>
      <c r="F4" s="121"/>
      <c r="G4" s="121"/>
      <c r="H4" s="121"/>
      <c r="I4" s="121"/>
      <c r="J4" s="121" t="s">
        <v>227</v>
      </c>
      <c r="K4" s="121"/>
      <c r="L4" s="121"/>
      <c r="M4" s="121"/>
    </row>
    <row r="5" spans="2:13" s="9" customFormat="1" ht="42.75" customHeight="1">
      <c r="B5" s="121"/>
      <c r="C5" s="121"/>
      <c r="D5" s="121"/>
      <c r="E5" s="121" t="s">
        <v>130</v>
      </c>
      <c r="F5" s="121" t="s">
        <v>131</v>
      </c>
      <c r="G5" s="121"/>
      <c r="H5" s="121"/>
      <c r="I5" s="121"/>
      <c r="J5" s="172" t="s">
        <v>133</v>
      </c>
      <c r="K5" s="121" t="s">
        <v>277</v>
      </c>
      <c r="L5" s="121"/>
      <c r="M5" s="121"/>
    </row>
    <row r="6" spans="2:13" s="9" customFormat="1" ht="56.25" customHeight="1">
      <c r="B6" s="121"/>
      <c r="C6" s="121"/>
      <c r="D6" s="121"/>
      <c r="E6" s="121"/>
      <c r="F6" s="38" t="s">
        <v>117</v>
      </c>
      <c r="G6" s="38" t="s">
        <v>118</v>
      </c>
      <c r="H6" s="38" t="s">
        <v>119</v>
      </c>
      <c r="I6" s="38" t="s">
        <v>279</v>
      </c>
      <c r="J6" s="173"/>
      <c r="K6" s="38" t="s">
        <v>117</v>
      </c>
      <c r="L6" s="38" t="s">
        <v>118</v>
      </c>
      <c r="M6" s="38" t="s">
        <v>119</v>
      </c>
    </row>
    <row r="7" spans="2:13" s="9" customFormat="1" ht="53.25" customHeight="1">
      <c r="B7" s="31">
        <v>1</v>
      </c>
      <c r="C7" s="32" t="s">
        <v>120</v>
      </c>
      <c r="D7" s="33">
        <v>111830000</v>
      </c>
      <c r="E7" s="33">
        <f>F7+G7+H7+I7</f>
        <v>55150000</v>
      </c>
      <c r="F7" s="33">
        <v>10000000</v>
      </c>
      <c r="G7" s="33">
        <v>10000000</v>
      </c>
      <c r="H7" s="33">
        <v>12000000</v>
      </c>
      <c r="I7" s="33">
        <v>23150000</v>
      </c>
      <c r="J7" s="33">
        <f>K7+L7+M7</f>
        <v>56680000</v>
      </c>
      <c r="K7" s="33">
        <v>20000000</v>
      </c>
      <c r="L7" s="33">
        <v>11000000</v>
      </c>
      <c r="M7" s="33">
        <v>25680000</v>
      </c>
    </row>
    <row r="8" spans="2:13" s="9" customFormat="1" ht="55.5" customHeight="1">
      <c r="B8" s="31">
        <v>2</v>
      </c>
      <c r="C8" s="32" t="s">
        <v>121</v>
      </c>
      <c r="D8" s="33">
        <v>2125000</v>
      </c>
      <c r="E8" s="33">
        <v>2125000</v>
      </c>
      <c r="F8" s="45"/>
      <c r="G8" s="45"/>
      <c r="H8" s="33">
        <v>2125000</v>
      </c>
      <c r="I8" s="31"/>
      <c r="J8" s="31">
        <v>0</v>
      </c>
      <c r="K8" s="45"/>
      <c r="L8" s="34"/>
      <c r="M8" s="34"/>
    </row>
    <row r="9" spans="2:13" s="9" customFormat="1" ht="89.25" customHeight="1">
      <c r="B9" s="31">
        <v>3</v>
      </c>
      <c r="C9" s="32" t="s">
        <v>228</v>
      </c>
      <c r="D9" s="33">
        <v>16080000</v>
      </c>
      <c r="E9" s="33">
        <v>8040000</v>
      </c>
      <c r="F9" s="33">
        <v>2010000</v>
      </c>
      <c r="G9" s="45"/>
      <c r="H9" s="33">
        <f>E9-F9</f>
        <v>6030000</v>
      </c>
      <c r="I9" s="31"/>
      <c r="J9" s="33">
        <v>8040000</v>
      </c>
      <c r="K9" s="33">
        <v>2010000</v>
      </c>
      <c r="L9" s="34"/>
      <c r="M9" s="82">
        <f>J9-K9</f>
        <v>6030000</v>
      </c>
    </row>
    <row r="10" spans="2:13" s="9" customFormat="1" ht="53.25" customHeight="1">
      <c r="B10" s="31">
        <v>4</v>
      </c>
      <c r="C10" s="32" t="s">
        <v>126</v>
      </c>
      <c r="D10" s="33">
        <v>431250</v>
      </c>
      <c r="E10" s="33">
        <v>231250</v>
      </c>
      <c r="F10" s="45"/>
      <c r="G10" s="33">
        <v>231250</v>
      </c>
      <c r="H10" s="45"/>
      <c r="I10" s="31"/>
      <c r="J10" s="33">
        <v>200000</v>
      </c>
      <c r="K10" s="45"/>
      <c r="L10" s="33">
        <v>200000</v>
      </c>
      <c r="M10" s="34"/>
    </row>
    <row r="11" spans="2:13" s="9" customFormat="1" ht="33" customHeight="1">
      <c r="B11" s="149" t="s">
        <v>132</v>
      </c>
      <c r="C11" s="150"/>
      <c r="D11" s="37">
        <f>SUM(D7:D10)</f>
        <v>130466250</v>
      </c>
      <c r="E11" s="37">
        <f aca="true" t="shared" si="0" ref="E11:M11">SUM(E7:E10)</f>
        <v>65546250</v>
      </c>
      <c r="F11" s="37">
        <f t="shared" si="0"/>
        <v>12010000</v>
      </c>
      <c r="G11" s="37">
        <f t="shared" si="0"/>
        <v>10231250</v>
      </c>
      <c r="H11" s="37">
        <f t="shared" si="0"/>
        <v>20155000</v>
      </c>
      <c r="I11" s="66">
        <f t="shared" si="0"/>
        <v>23150000</v>
      </c>
      <c r="J11" s="37">
        <f t="shared" si="0"/>
        <v>64920000</v>
      </c>
      <c r="K11" s="37">
        <f t="shared" si="0"/>
        <v>22010000</v>
      </c>
      <c r="L11" s="37">
        <f t="shared" si="0"/>
        <v>11200000</v>
      </c>
      <c r="M11" s="37">
        <f t="shared" si="0"/>
        <v>31710000</v>
      </c>
    </row>
    <row r="14" ht="14.25">
      <c r="D14" s="1"/>
    </row>
    <row r="15" spans="6:10" ht="14.25">
      <c r="F15" s="1"/>
      <c r="H15" s="1"/>
      <c r="J15" s="1"/>
    </row>
  </sheetData>
  <sheetProtection/>
  <mergeCells count="12">
    <mergeCell ref="B2:M2"/>
    <mergeCell ref="B3:M3"/>
    <mergeCell ref="E5:E6"/>
    <mergeCell ref="B11:C11"/>
    <mergeCell ref="J5:J6"/>
    <mergeCell ref="B4:B6"/>
    <mergeCell ref="C4:C6"/>
    <mergeCell ref="D4:D6"/>
    <mergeCell ref="E4:I4"/>
    <mergeCell ref="J4:M4"/>
    <mergeCell ref="F5:I5"/>
    <mergeCell ref="K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5.75390625" style="0" customWidth="1"/>
    <col min="2" max="2" width="5.375" style="0" customWidth="1"/>
    <col min="3" max="3" width="22.375" style="0" customWidth="1"/>
    <col min="6" max="6" width="10.625" style="0" customWidth="1"/>
    <col min="8" max="8" width="10.00390625" style="0" customWidth="1"/>
  </cols>
  <sheetData>
    <row r="2" spans="2:10" ht="17.25">
      <c r="B2" s="119" t="s">
        <v>143</v>
      </c>
      <c r="C2" s="119"/>
      <c r="D2" s="119"/>
      <c r="E2" s="119"/>
      <c r="F2" s="119"/>
      <c r="G2" s="119"/>
      <c r="H2" s="119"/>
      <c r="I2" s="119"/>
      <c r="J2" s="7"/>
    </row>
    <row r="3" spans="2:10" ht="29.25" customHeight="1">
      <c r="B3" s="120" t="s">
        <v>144</v>
      </c>
      <c r="C3" s="120"/>
      <c r="D3" s="120"/>
      <c r="E3" s="120"/>
      <c r="F3" s="120"/>
      <c r="G3" s="120"/>
      <c r="H3" s="120"/>
      <c r="I3" s="120"/>
      <c r="J3" s="7"/>
    </row>
    <row r="4" spans="2:10" ht="31.5" customHeight="1">
      <c r="B4" s="118" t="s">
        <v>0</v>
      </c>
      <c r="C4" s="117" t="s">
        <v>8</v>
      </c>
      <c r="D4" s="117" t="s">
        <v>145</v>
      </c>
      <c r="E4" s="117" t="s">
        <v>146</v>
      </c>
      <c r="F4" s="117" t="s">
        <v>147</v>
      </c>
      <c r="G4" s="117" t="s">
        <v>148</v>
      </c>
      <c r="H4" s="117" t="s">
        <v>149</v>
      </c>
      <c r="I4" s="117" t="s">
        <v>5</v>
      </c>
      <c r="J4" s="7"/>
    </row>
    <row r="5" spans="2:10" ht="49.5" customHeight="1">
      <c r="B5" s="118"/>
      <c r="C5" s="117"/>
      <c r="D5" s="117"/>
      <c r="E5" s="117"/>
      <c r="F5" s="117"/>
      <c r="G5" s="117"/>
      <c r="H5" s="117"/>
      <c r="I5" s="117"/>
      <c r="J5" s="7"/>
    </row>
    <row r="6" spans="2:10" ht="25.5" customHeight="1">
      <c r="B6" s="23">
        <v>1</v>
      </c>
      <c r="C6" s="20" t="s">
        <v>38</v>
      </c>
      <c r="D6" s="23">
        <v>1</v>
      </c>
      <c r="E6" s="23"/>
      <c r="F6" s="23"/>
      <c r="G6" s="23" t="s">
        <v>150</v>
      </c>
      <c r="H6" s="23"/>
      <c r="I6" s="90">
        <f>SUM(D6:H6)</f>
        <v>1</v>
      </c>
      <c r="J6" s="7"/>
    </row>
    <row r="7" spans="2:10" ht="25.5" customHeight="1">
      <c r="B7" s="23">
        <v>2</v>
      </c>
      <c r="C7" s="20" t="s">
        <v>39</v>
      </c>
      <c r="D7" s="23">
        <v>2</v>
      </c>
      <c r="E7" s="23">
        <v>1</v>
      </c>
      <c r="F7" s="23"/>
      <c r="G7" s="23">
        <v>1</v>
      </c>
      <c r="H7" s="23"/>
      <c r="I7" s="90">
        <f aca="true" t="shared" si="0" ref="I7:I25">SUM(D7:H7)</f>
        <v>4</v>
      </c>
      <c r="J7" s="7"/>
    </row>
    <row r="8" spans="2:10" ht="25.5" customHeight="1">
      <c r="B8" s="23">
        <v>3</v>
      </c>
      <c r="C8" s="20" t="s">
        <v>40</v>
      </c>
      <c r="D8" s="23">
        <v>2</v>
      </c>
      <c r="E8" s="23">
        <v>1</v>
      </c>
      <c r="F8" s="23"/>
      <c r="G8" s="23">
        <v>2</v>
      </c>
      <c r="H8" s="23"/>
      <c r="I8" s="90">
        <f t="shared" si="0"/>
        <v>5</v>
      </c>
      <c r="J8" s="7"/>
    </row>
    <row r="9" spans="2:10" ht="25.5" customHeight="1">
      <c r="B9" s="23">
        <v>4</v>
      </c>
      <c r="C9" s="20" t="s">
        <v>41</v>
      </c>
      <c r="D9" s="23">
        <v>2</v>
      </c>
      <c r="E9" s="23">
        <v>1</v>
      </c>
      <c r="F9" s="23"/>
      <c r="G9" s="23"/>
      <c r="H9" s="23"/>
      <c r="I9" s="90">
        <f t="shared" si="0"/>
        <v>3</v>
      </c>
      <c r="J9" s="7"/>
    </row>
    <row r="10" spans="2:10" ht="25.5" customHeight="1">
      <c r="B10" s="23">
        <v>5</v>
      </c>
      <c r="C10" s="20" t="s">
        <v>42</v>
      </c>
      <c r="D10" s="23">
        <v>1</v>
      </c>
      <c r="E10" s="23">
        <v>1</v>
      </c>
      <c r="F10" s="23"/>
      <c r="G10" s="23">
        <v>2</v>
      </c>
      <c r="H10" s="23"/>
      <c r="I10" s="90">
        <f t="shared" si="0"/>
        <v>4</v>
      </c>
      <c r="J10" s="7"/>
    </row>
    <row r="11" spans="2:10" ht="25.5" customHeight="1">
      <c r="B11" s="23">
        <v>6</v>
      </c>
      <c r="C11" s="20" t="s">
        <v>43</v>
      </c>
      <c r="D11" s="23"/>
      <c r="E11" s="23"/>
      <c r="F11" s="23"/>
      <c r="G11" s="23">
        <v>3</v>
      </c>
      <c r="H11" s="23"/>
      <c r="I11" s="90">
        <f t="shared" si="0"/>
        <v>3</v>
      </c>
      <c r="J11" s="7"/>
    </row>
    <row r="12" spans="2:10" ht="25.5" customHeight="1">
      <c r="B12" s="23">
        <v>7</v>
      </c>
      <c r="C12" s="20" t="s">
        <v>44</v>
      </c>
      <c r="D12" s="23"/>
      <c r="E12" s="23"/>
      <c r="F12" s="23"/>
      <c r="G12" s="23">
        <v>2</v>
      </c>
      <c r="H12" s="23"/>
      <c r="I12" s="90">
        <f t="shared" si="0"/>
        <v>2</v>
      </c>
      <c r="J12" s="7"/>
    </row>
    <row r="13" spans="2:10" ht="25.5" customHeight="1">
      <c r="B13" s="23">
        <v>8</v>
      </c>
      <c r="C13" s="20" t="s">
        <v>45</v>
      </c>
      <c r="D13" s="23"/>
      <c r="E13" s="23"/>
      <c r="F13" s="23"/>
      <c r="G13" s="23">
        <v>3</v>
      </c>
      <c r="H13" s="23">
        <v>1</v>
      </c>
      <c r="I13" s="90">
        <f t="shared" si="0"/>
        <v>4</v>
      </c>
      <c r="J13" s="7"/>
    </row>
    <row r="14" spans="2:10" ht="25.5" customHeight="1">
      <c r="B14" s="23">
        <v>9</v>
      </c>
      <c r="C14" s="20" t="s">
        <v>46</v>
      </c>
      <c r="D14" s="23"/>
      <c r="E14" s="23"/>
      <c r="F14" s="23"/>
      <c r="G14" s="23">
        <v>3</v>
      </c>
      <c r="H14" s="23"/>
      <c r="I14" s="90">
        <f t="shared" si="0"/>
        <v>3</v>
      </c>
      <c r="J14" s="7"/>
    </row>
    <row r="15" spans="2:10" ht="25.5" customHeight="1">
      <c r="B15" s="23">
        <v>10</v>
      </c>
      <c r="C15" s="20" t="s">
        <v>47</v>
      </c>
      <c r="D15" s="23"/>
      <c r="E15" s="23"/>
      <c r="F15" s="23"/>
      <c r="G15" s="23">
        <v>3</v>
      </c>
      <c r="H15" s="23">
        <v>1</v>
      </c>
      <c r="I15" s="90">
        <f t="shared" si="0"/>
        <v>4</v>
      </c>
      <c r="J15" s="7"/>
    </row>
    <row r="16" spans="2:10" ht="25.5" customHeight="1">
      <c r="B16" s="23">
        <v>11</v>
      </c>
      <c r="C16" s="20" t="s">
        <v>48</v>
      </c>
      <c r="D16" s="23"/>
      <c r="E16" s="23"/>
      <c r="F16" s="23"/>
      <c r="G16" s="23">
        <v>3</v>
      </c>
      <c r="H16" s="23"/>
      <c r="I16" s="90">
        <f t="shared" si="0"/>
        <v>3</v>
      </c>
      <c r="J16" s="7"/>
    </row>
    <row r="17" spans="2:10" ht="25.5" customHeight="1">
      <c r="B17" s="23">
        <v>12</v>
      </c>
      <c r="C17" s="20" t="s">
        <v>49</v>
      </c>
      <c r="D17" s="23">
        <v>1</v>
      </c>
      <c r="E17" s="23">
        <v>1</v>
      </c>
      <c r="F17" s="23"/>
      <c r="G17" s="23"/>
      <c r="H17" s="23"/>
      <c r="I17" s="90">
        <f t="shared" si="0"/>
        <v>2</v>
      </c>
      <c r="J17" s="7"/>
    </row>
    <row r="18" spans="2:10" ht="25.5" customHeight="1">
      <c r="B18" s="23">
        <v>13</v>
      </c>
      <c r="C18" s="20" t="s">
        <v>50</v>
      </c>
      <c r="D18" s="23"/>
      <c r="E18" s="23"/>
      <c r="F18" s="23"/>
      <c r="G18" s="23">
        <v>1</v>
      </c>
      <c r="H18" s="23"/>
      <c r="I18" s="90">
        <f t="shared" si="0"/>
        <v>1</v>
      </c>
      <c r="J18" s="7"/>
    </row>
    <row r="19" spans="2:10" ht="25.5" customHeight="1">
      <c r="B19" s="23">
        <v>14</v>
      </c>
      <c r="C19" s="20" t="s">
        <v>51</v>
      </c>
      <c r="D19" s="23">
        <v>6</v>
      </c>
      <c r="E19" s="23">
        <v>2</v>
      </c>
      <c r="F19" s="23">
        <v>2</v>
      </c>
      <c r="G19" s="23"/>
      <c r="H19" s="23">
        <v>1</v>
      </c>
      <c r="I19" s="90">
        <f t="shared" si="0"/>
        <v>11</v>
      </c>
      <c r="J19" s="7"/>
    </row>
    <row r="20" spans="2:10" ht="25.5" customHeight="1">
      <c r="B20" s="23">
        <v>15</v>
      </c>
      <c r="C20" s="20" t="s">
        <v>10</v>
      </c>
      <c r="D20" s="23">
        <v>1</v>
      </c>
      <c r="E20" s="23">
        <v>1</v>
      </c>
      <c r="F20" s="23"/>
      <c r="G20" s="23"/>
      <c r="H20" s="23"/>
      <c r="I20" s="90">
        <f t="shared" si="0"/>
        <v>2</v>
      </c>
      <c r="J20" s="7"/>
    </row>
    <row r="21" spans="2:10" ht="25.5" customHeight="1">
      <c r="B21" s="23">
        <v>16</v>
      </c>
      <c r="C21" s="20" t="s">
        <v>53</v>
      </c>
      <c r="D21" s="23">
        <v>1</v>
      </c>
      <c r="E21" s="23"/>
      <c r="F21" s="23"/>
      <c r="G21" s="23">
        <v>2</v>
      </c>
      <c r="H21" s="23"/>
      <c r="I21" s="90">
        <f t="shared" si="0"/>
        <v>3</v>
      </c>
      <c r="J21" s="7"/>
    </row>
    <row r="22" spans="2:10" ht="25.5" customHeight="1">
      <c r="B22" s="23">
        <v>17</v>
      </c>
      <c r="C22" s="20" t="s">
        <v>140</v>
      </c>
      <c r="D22" s="23"/>
      <c r="E22" s="23"/>
      <c r="F22" s="23"/>
      <c r="G22" s="23">
        <v>2</v>
      </c>
      <c r="H22" s="23"/>
      <c r="I22" s="90">
        <f t="shared" si="0"/>
        <v>2</v>
      </c>
      <c r="J22" s="7"/>
    </row>
    <row r="23" spans="2:10" ht="25.5" customHeight="1">
      <c r="B23" s="23">
        <v>18</v>
      </c>
      <c r="C23" s="20" t="s">
        <v>55</v>
      </c>
      <c r="D23" s="23"/>
      <c r="E23" s="23"/>
      <c r="F23" s="23"/>
      <c r="G23" s="23">
        <v>1</v>
      </c>
      <c r="H23" s="23">
        <v>1</v>
      </c>
      <c r="I23" s="90">
        <f t="shared" si="0"/>
        <v>2</v>
      </c>
      <c r="J23" s="7"/>
    </row>
    <row r="24" spans="2:10" ht="25.5" customHeight="1">
      <c r="B24" s="23">
        <v>19</v>
      </c>
      <c r="C24" s="20" t="s">
        <v>56</v>
      </c>
      <c r="D24" s="23"/>
      <c r="E24" s="23"/>
      <c r="F24" s="23"/>
      <c r="G24" s="23">
        <v>2</v>
      </c>
      <c r="H24" s="23"/>
      <c r="I24" s="90">
        <f t="shared" si="0"/>
        <v>2</v>
      </c>
      <c r="J24" s="7"/>
    </row>
    <row r="25" spans="2:10" ht="25.5" customHeight="1">
      <c r="B25" s="23">
        <v>20</v>
      </c>
      <c r="C25" s="20" t="s">
        <v>141</v>
      </c>
      <c r="D25" s="23">
        <v>2</v>
      </c>
      <c r="E25" s="23">
        <v>1</v>
      </c>
      <c r="F25" s="23"/>
      <c r="G25" s="23"/>
      <c r="H25" s="23"/>
      <c r="I25" s="90">
        <f t="shared" si="0"/>
        <v>3</v>
      </c>
      <c r="J25" s="7"/>
    </row>
    <row r="26" spans="2:10" ht="25.5" customHeight="1">
      <c r="B26" s="118" t="s">
        <v>151</v>
      </c>
      <c r="C26" s="118"/>
      <c r="D26" s="90">
        <f aca="true" t="shared" si="1" ref="D26:I26">SUM(D6:D25)</f>
        <v>19</v>
      </c>
      <c r="E26" s="90">
        <f t="shared" si="1"/>
        <v>9</v>
      </c>
      <c r="F26" s="90">
        <f t="shared" si="1"/>
        <v>2</v>
      </c>
      <c r="G26" s="90">
        <f t="shared" si="1"/>
        <v>30</v>
      </c>
      <c r="H26" s="90">
        <f t="shared" si="1"/>
        <v>4</v>
      </c>
      <c r="I26" s="90">
        <f t="shared" si="1"/>
        <v>64</v>
      </c>
      <c r="J26" s="7"/>
    </row>
  </sheetData>
  <sheetProtection/>
  <mergeCells count="11">
    <mergeCell ref="G4:G5"/>
    <mergeCell ref="H4:H5"/>
    <mergeCell ref="I4:I5"/>
    <mergeCell ref="B26:C26"/>
    <mergeCell ref="B2:I2"/>
    <mergeCell ref="B3:I3"/>
    <mergeCell ref="B4:B5"/>
    <mergeCell ref="C4:C5"/>
    <mergeCell ref="D4:D5"/>
    <mergeCell ref="E4:E5"/>
    <mergeCell ref="F4:F5"/>
  </mergeCells>
  <printOptions/>
  <pageMargins left="0.2" right="0.2" top="0.34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zoomScalePageLayoutView="0" workbookViewId="0" topLeftCell="A7">
      <selection activeCell="H6" sqref="H6"/>
    </sheetView>
  </sheetViews>
  <sheetFormatPr defaultColWidth="9.00390625" defaultRowHeight="14.25"/>
  <cols>
    <col min="1" max="1" width="5.75390625" style="0" customWidth="1"/>
    <col min="2" max="2" width="6.375" style="0" customWidth="1"/>
    <col min="3" max="3" width="35.625" style="0" customWidth="1"/>
    <col min="4" max="4" width="11.375" style="0" customWidth="1"/>
    <col min="5" max="5" width="11.75390625" style="0" customWidth="1"/>
    <col min="6" max="6" width="11.375" style="0" customWidth="1"/>
    <col min="7" max="7" width="9.625" style="0" customWidth="1"/>
    <col min="8" max="8" width="11.625" style="0" customWidth="1"/>
    <col min="9" max="9" width="11.375" style="0" customWidth="1"/>
  </cols>
  <sheetData>
    <row r="2" spans="2:10" ht="24.75" customHeight="1">
      <c r="B2" s="71" t="s">
        <v>152</v>
      </c>
      <c r="C2" s="9"/>
      <c r="D2" s="9"/>
      <c r="E2" s="9"/>
      <c r="F2" s="9"/>
      <c r="G2" s="9"/>
      <c r="H2" s="9"/>
      <c r="I2" s="9"/>
      <c r="J2" s="9"/>
    </row>
    <row r="3" spans="2:10" ht="25.5" customHeight="1">
      <c r="B3" s="122" t="s">
        <v>153</v>
      </c>
      <c r="C3" s="122"/>
      <c r="D3" s="122"/>
      <c r="E3" s="122"/>
      <c r="F3" s="122"/>
      <c r="G3" s="122"/>
      <c r="H3" s="122"/>
      <c r="I3" s="122"/>
      <c r="J3" s="122"/>
    </row>
    <row r="4" spans="2:10" ht="24" customHeight="1">
      <c r="B4" s="121" t="s">
        <v>0</v>
      </c>
      <c r="C4" s="121" t="s">
        <v>154</v>
      </c>
      <c r="D4" s="121" t="s">
        <v>155</v>
      </c>
      <c r="E4" s="121" t="s">
        <v>156</v>
      </c>
      <c r="F4" s="121"/>
      <c r="G4" s="121"/>
      <c r="H4" s="121" t="s">
        <v>157</v>
      </c>
      <c r="I4" s="121"/>
      <c r="J4" s="121"/>
    </row>
    <row r="5" spans="2:10" ht="34.5" customHeight="1">
      <c r="B5" s="121"/>
      <c r="C5" s="121"/>
      <c r="D5" s="121"/>
      <c r="E5" s="38" t="s">
        <v>158</v>
      </c>
      <c r="F5" s="38" t="s">
        <v>159</v>
      </c>
      <c r="G5" s="38" t="s">
        <v>160</v>
      </c>
      <c r="H5" s="38" t="s">
        <v>161</v>
      </c>
      <c r="I5" s="38" t="s">
        <v>247</v>
      </c>
      <c r="J5" s="38" t="s">
        <v>163</v>
      </c>
    </row>
    <row r="6" spans="2:10" ht="27.75" customHeight="1">
      <c r="B6" s="31">
        <v>1</v>
      </c>
      <c r="C6" s="70" t="s">
        <v>233</v>
      </c>
      <c r="D6" s="31">
        <v>4</v>
      </c>
      <c r="E6" s="31"/>
      <c r="F6" s="31">
        <v>4</v>
      </c>
      <c r="G6" s="31"/>
      <c r="H6" s="31">
        <v>3</v>
      </c>
      <c r="I6" s="31">
        <v>1</v>
      </c>
      <c r="J6" s="32"/>
    </row>
    <row r="7" spans="2:10" ht="27.75" customHeight="1">
      <c r="B7" s="31">
        <v>2</v>
      </c>
      <c r="C7" s="70" t="s">
        <v>234</v>
      </c>
      <c r="D7" s="31">
        <v>5</v>
      </c>
      <c r="E7" s="31"/>
      <c r="F7" s="31">
        <v>3</v>
      </c>
      <c r="G7" s="31">
        <v>2</v>
      </c>
      <c r="H7" s="31">
        <v>4</v>
      </c>
      <c r="I7" s="31">
        <v>1</v>
      </c>
      <c r="J7" s="32"/>
    </row>
    <row r="8" spans="2:10" ht="27.75" customHeight="1">
      <c r="B8" s="31">
        <v>3</v>
      </c>
      <c r="C8" s="32" t="s">
        <v>164</v>
      </c>
      <c r="D8" s="23">
        <v>1</v>
      </c>
      <c r="E8" s="23"/>
      <c r="F8" s="31"/>
      <c r="G8" s="31">
        <v>1</v>
      </c>
      <c r="H8" s="31"/>
      <c r="I8" s="31">
        <v>1</v>
      </c>
      <c r="J8" s="31"/>
    </row>
    <row r="9" spans="2:10" ht="27.75" customHeight="1">
      <c r="B9" s="31">
        <v>4</v>
      </c>
      <c r="C9" s="32" t="s">
        <v>237</v>
      </c>
      <c r="D9" s="23">
        <v>31</v>
      </c>
      <c r="E9" s="23">
        <v>19</v>
      </c>
      <c r="F9" s="31">
        <v>12</v>
      </c>
      <c r="G9" s="31"/>
      <c r="H9" s="31">
        <v>17</v>
      </c>
      <c r="I9" s="31">
        <v>10</v>
      </c>
      <c r="J9" s="31">
        <v>4</v>
      </c>
    </row>
    <row r="10" spans="2:10" ht="27.75" customHeight="1">
      <c r="B10" s="31">
        <v>5</v>
      </c>
      <c r="C10" s="32" t="s">
        <v>165</v>
      </c>
      <c r="D10" s="23">
        <v>62</v>
      </c>
      <c r="E10" s="23">
        <v>35</v>
      </c>
      <c r="F10" s="31">
        <v>27</v>
      </c>
      <c r="G10" s="31"/>
      <c r="H10" s="31">
        <v>34</v>
      </c>
      <c r="I10" s="31">
        <v>22</v>
      </c>
      <c r="J10" s="31">
        <v>6</v>
      </c>
    </row>
    <row r="11" spans="2:10" ht="27.75" customHeight="1">
      <c r="B11" s="31">
        <v>6</v>
      </c>
      <c r="C11" s="32" t="s">
        <v>166</v>
      </c>
      <c r="D11" s="23">
        <v>0</v>
      </c>
      <c r="E11" s="23"/>
      <c r="F11" s="31"/>
      <c r="G11" s="31"/>
      <c r="H11" s="31"/>
      <c r="I11" s="31"/>
      <c r="J11" s="31"/>
    </row>
    <row r="12" spans="2:10" ht="27.75" customHeight="1">
      <c r="B12" s="31">
        <v>7</v>
      </c>
      <c r="C12" s="32" t="s">
        <v>167</v>
      </c>
      <c r="D12" s="23">
        <v>0</v>
      </c>
      <c r="E12" s="23"/>
      <c r="F12" s="31"/>
      <c r="G12" s="31"/>
      <c r="H12" s="31"/>
      <c r="I12" s="31"/>
      <c r="J12" s="31"/>
    </row>
    <row r="13" spans="2:10" ht="27.75" customHeight="1">
      <c r="B13" s="31">
        <v>8</v>
      </c>
      <c r="C13" s="32" t="s">
        <v>168</v>
      </c>
      <c r="D13" s="23">
        <v>1</v>
      </c>
      <c r="E13" s="23"/>
      <c r="F13" s="31">
        <v>1</v>
      </c>
      <c r="G13" s="31"/>
      <c r="H13" s="31">
        <v>1</v>
      </c>
      <c r="I13" s="31"/>
      <c r="J13" s="31"/>
    </row>
    <row r="14" spans="2:10" ht="40.5" customHeight="1">
      <c r="B14" s="31">
        <v>9</v>
      </c>
      <c r="C14" s="32" t="s">
        <v>172</v>
      </c>
      <c r="D14" s="23">
        <v>2</v>
      </c>
      <c r="E14" s="23"/>
      <c r="F14" s="31">
        <v>2</v>
      </c>
      <c r="G14" s="31"/>
      <c r="H14" s="31">
        <v>2</v>
      </c>
      <c r="I14" s="31"/>
      <c r="J14" s="31"/>
    </row>
    <row r="15" spans="2:10" ht="27.75" customHeight="1">
      <c r="B15" s="31">
        <v>10</v>
      </c>
      <c r="C15" s="32" t="s">
        <v>169</v>
      </c>
      <c r="D15" s="23">
        <v>3</v>
      </c>
      <c r="E15" s="23"/>
      <c r="F15" s="31"/>
      <c r="G15" s="31">
        <v>3</v>
      </c>
      <c r="H15" s="31">
        <v>3</v>
      </c>
      <c r="I15" s="31"/>
      <c r="J15" s="31"/>
    </row>
    <row r="16" spans="2:10" ht="27.75" customHeight="1">
      <c r="B16" s="31">
        <v>11</v>
      </c>
      <c r="C16" s="32" t="s">
        <v>95</v>
      </c>
      <c r="D16" s="23">
        <v>0</v>
      </c>
      <c r="E16" s="23"/>
      <c r="F16" s="31"/>
      <c r="G16" s="31"/>
      <c r="H16" s="31"/>
      <c r="I16" s="31"/>
      <c r="J16" s="31"/>
    </row>
    <row r="17" spans="2:10" ht="27.75" customHeight="1">
      <c r="B17" s="31">
        <v>12</v>
      </c>
      <c r="C17" s="32" t="s">
        <v>170</v>
      </c>
      <c r="D17" s="23">
        <v>0</v>
      </c>
      <c r="E17" s="23"/>
      <c r="F17" s="31"/>
      <c r="G17" s="31"/>
      <c r="H17" s="31"/>
      <c r="I17" s="31"/>
      <c r="J17" s="31"/>
    </row>
    <row r="18" spans="2:10" ht="27.75" customHeight="1">
      <c r="B18" s="31">
        <v>13</v>
      </c>
      <c r="C18" s="32" t="s">
        <v>100</v>
      </c>
      <c r="D18" s="23">
        <v>0</v>
      </c>
      <c r="E18" s="23"/>
      <c r="F18" s="31"/>
      <c r="G18" s="31"/>
      <c r="H18" s="31"/>
      <c r="I18" s="31"/>
      <c r="J18" s="31"/>
    </row>
    <row r="19" spans="2:10" ht="27.75" customHeight="1">
      <c r="B19" s="31">
        <v>14</v>
      </c>
      <c r="C19" s="32" t="s">
        <v>171</v>
      </c>
      <c r="D19" s="23">
        <v>2</v>
      </c>
      <c r="E19" s="23"/>
      <c r="F19" s="31">
        <v>2</v>
      </c>
      <c r="G19" s="31"/>
      <c r="H19" s="31">
        <v>2</v>
      </c>
      <c r="I19" s="31"/>
      <c r="J19" s="31"/>
    </row>
    <row r="20" spans="2:10" ht="27.75" customHeight="1">
      <c r="B20" s="121" t="s">
        <v>18</v>
      </c>
      <c r="C20" s="121"/>
      <c r="D20" s="17">
        <f>E20+F20+G20</f>
        <v>111</v>
      </c>
      <c r="E20" s="17">
        <f aca="true" t="shared" si="0" ref="E20:J20">SUM(E6:E19)</f>
        <v>54</v>
      </c>
      <c r="F20" s="17">
        <f t="shared" si="0"/>
        <v>51</v>
      </c>
      <c r="G20" s="17">
        <f t="shared" si="0"/>
        <v>6</v>
      </c>
      <c r="H20" s="17">
        <f t="shared" si="0"/>
        <v>66</v>
      </c>
      <c r="I20" s="17">
        <f t="shared" si="0"/>
        <v>35</v>
      </c>
      <c r="J20" s="17">
        <f t="shared" si="0"/>
        <v>10</v>
      </c>
    </row>
    <row r="21" ht="24" customHeight="1"/>
    <row r="22" ht="24" customHeight="1"/>
  </sheetData>
  <sheetProtection/>
  <mergeCells count="7">
    <mergeCell ref="E4:G4"/>
    <mergeCell ref="H4:J4"/>
    <mergeCell ref="B20:C20"/>
    <mergeCell ref="B3:J3"/>
    <mergeCell ref="C4:C5"/>
    <mergeCell ref="B4:B5"/>
    <mergeCell ref="D4:D5"/>
  </mergeCells>
  <printOptions/>
  <pageMargins left="0.45" right="0.34" top="0.36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zoomScalePageLayoutView="0" workbookViewId="0" topLeftCell="A7">
      <selection activeCell="I1" sqref="I1"/>
    </sheetView>
  </sheetViews>
  <sheetFormatPr defaultColWidth="9.00390625" defaultRowHeight="14.25"/>
  <cols>
    <col min="1" max="1" width="5.625" style="0" customWidth="1"/>
    <col min="2" max="2" width="19.75390625" style="0" customWidth="1"/>
    <col min="4" max="4" width="8.625" style="0" customWidth="1"/>
    <col min="6" max="6" width="7.625" style="0" customWidth="1"/>
    <col min="9" max="9" width="8.125" style="0" customWidth="1"/>
  </cols>
  <sheetData>
    <row r="2" ht="22.5" customHeight="1"/>
    <row r="3" spans="1:9" ht="19.5">
      <c r="A3" s="71" t="s">
        <v>173</v>
      </c>
      <c r="B3" s="9"/>
      <c r="C3" s="9"/>
      <c r="D3" s="9"/>
      <c r="E3" s="9"/>
      <c r="F3" s="9"/>
      <c r="G3" s="9"/>
      <c r="H3" s="9"/>
      <c r="I3" s="9"/>
    </row>
    <row r="4" spans="1:9" ht="42.75" customHeight="1">
      <c r="A4" s="122" t="s">
        <v>174</v>
      </c>
      <c r="B4" s="122"/>
      <c r="C4" s="122"/>
      <c r="D4" s="122"/>
      <c r="E4" s="122"/>
      <c r="F4" s="122"/>
      <c r="G4" s="122"/>
      <c r="H4" s="122"/>
      <c r="I4" s="122"/>
    </row>
    <row r="5" spans="1:9" ht="29.25" customHeight="1">
      <c r="A5" s="121" t="s">
        <v>0</v>
      </c>
      <c r="B5" s="121" t="s">
        <v>154</v>
      </c>
      <c r="C5" s="121" t="s">
        <v>155</v>
      </c>
      <c r="D5" s="121" t="s">
        <v>156</v>
      </c>
      <c r="E5" s="121"/>
      <c r="F5" s="121"/>
      <c r="G5" s="121" t="s">
        <v>157</v>
      </c>
      <c r="H5" s="121"/>
      <c r="I5" s="121"/>
    </row>
    <row r="6" spans="1:9" ht="47.25" customHeight="1">
      <c r="A6" s="121"/>
      <c r="B6" s="121"/>
      <c r="C6" s="121"/>
      <c r="D6" s="38" t="s">
        <v>158</v>
      </c>
      <c r="E6" s="38" t="s">
        <v>159</v>
      </c>
      <c r="F6" s="38" t="s">
        <v>160</v>
      </c>
      <c r="G6" s="38" t="s">
        <v>161</v>
      </c>
      <c r="H6" s="38" t="s">
        <v>162</v>
      </c>
      <c r="I6" s="38" t="s">
        <v>163</v>
      </c>
    </row>
    <row r="7" spans="1:9" ht="43.5" customHeight="1">
      <c r="A7" s="31">
        <v>1</v>
      </c>
      <c r="B7" s="70" t="s">
        <v>145</v>
      </c>
      <c r="C7" s="31">
        <v>16</v>
      </c>
      <c r="D7" s="31">
        <v>6</v>
      </c>
      <c r="E7" s="31">
        <v>9</v>
      </c>
      <c r="F7" s="31">
        <v>1</v>
      </c>
      <c r="G7" s="31">
        <v>11</v>
      </c>
      <c r="H7" s="31">
        <v>4</v>
      </c>
      <c r="I7" s="31">
        <v>1</v>
      </c>
    </row>
    <row r="8" spans="1:9" ht="43.5" customHeight="1">
      <c r="A8" s="31">
        <v>2</v>
      </c>
      <c r="B8" s="32" t="s">
        <v>146</v>
      </c>
      <c r="C8" s="23">
        <v>9</v>
      </c>
      <c r="D8" s="23">
        <v>3</v>
      </c>
      <c r="E8" s="31">
        <v>5</v>
      </c>
      <c r="F8" s="31">
        <v>1</v>
      </c>
      <c r="G8" s="31">
        <v>7</v>
      </c>
      <c r="H8" s="31">
        <v>2</v>
      </c>
      <c r="I8" s="31"/>
    </row>
    <row r="9" spans="1:9" ht="43.5" customHeight="1">
      <c r="A9" s="31">
        <v>3</v>
      </c>
      <c r="B9" s="32" t="s">
        <v>148</v>
      </c>
      <c r="C9" s="23">
        <v>30</v>
      </c>
      <c r="D9" s="23">
        <v>10</v>
      </c>
      <c r="E9" s="31">
        <v>12</v>
      </c>
      <c r="F9" s="31">
        <v>8</v>
      </c>
      <c r="G9" s="31">
        <v>14</v>
      </c>
      <c r="H9" s="31">
        <v>11</v>
      </c>
      <c r="I9" s="31">
        <v>5</v>
      </c>
    </row>
    <row r="10" spans="1:9" ht="43.5" customHeight="1">
      <c r="A10" s="31">
        <v>4</v>
      </c>
      <c r="B10" s="32" t="s">
        <v>149</v>
      </c>
      <c r="C10" s="31">
        <v>4</v>
      </c>
      <c r="D10" s="31">
        <v>4</v>
      </c>
      <c r="E10" s="31"/>
      <c r="F10" s="31"/>
      <c r="G10" s="31">
        <v>1</v>
      </c>
      <c r="H10" s="31">
        <v>3</v>
      </c>
      <c r="I10" s="31"/>
    </row>
    <row r="11" spans="1:9" ht="43.5" customHeight="1">
      <c r="A11" s="31">
        <v>5</v>
      </c>
      <c r="B11" s="32" t="s">
        <v>147</v>
      </c>
      <c r="C11" s="23">
        <v>2</v>
      </c>
      <c r="D11" s="23"/>
      <c r="E11" s="31">
        <v>2</v>
      </c>
      <c r="F11" s="31"/>
      <c r="G11" s="31">
        <v>2</v>
      </c>
      <c r="H11" s="31"/>
      <c r="I11" s="31"/>
    </row>
    <row r="12" spans="1:9" ht="43.5" customHeight="1">
      <c r="A12" s="121" t="s">
        <v>18</v>
      </c>
      <c r="B12" s="121"/>
      <c r="C12" s="17">
        <f>SUM(C7:C11)</f>
        <v>61</v>
      </c>
      <c r="D12" s="17">
        <f aca="true" t="shared" si="0" ref="D12:I12">SUM(D7:D11)</f>
        <v>23</v>
      </c>
      <c r="E12" s="17">
        <f t="shared" si="0"/>
        <v>28</v>
      </c>
      <c r="F12" s="17">
        <f t="shared" si="0"/>
        <v>10</v>
      </c>
      <c r="G12" s="17">
        <f t="shared" si="0"/>
        <v>35</v>
      </c>
      <c r="H12" s="17">
        <f t="shared" si="0"/>
        <v>20</v>
      </c>
      <c r="I12" s="17">
        <f t="shared" si="0"/>
        <v>6</v>
      </c>
    </row>
    <row r="13" ht="29.25" customHeight="1"/>
    <row r="14" ht="29.25" customHeight="1">
      <c r="A14" s="18"/>
    </row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5.5" customHeight="1"/>
  </sheetData>
  <sheetProtection/>
  <mergeCells count="7">
    <mergeCell ref="D5:F5"/>
    <mergeCell ref="G5:I5"/>
    <mergeCell ref="A12:B12"/>
    <mergeCell ref="A4:I4"/>
    <mergeCell ref="A5:A6"/>
    <mergeCell ref="B5:B6"/>
    <mergeCell ref="C5:C6"/>
  </mergeCells>
  <printOptions/>
  <pageMargins left="0.56" right="0.27" top="0.44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I3"/>
    </sheetView>
  </sheetViews>
  <sheetFormatPr defaultColWidth="9.00390625" defaultRowHeight="14.25"/>
  <cols>
    <col min="1" max="1" width="4.375" style="0" customWidth="1"/>
    <col min="2" max="2" width="19.75390625" style="0" customWidth="1"/>
    <col min="3" max="3" width="9.125" style="0" customWidth="1"/>
    <col min="5" max="5" width="8.00390625" style="0" customWidth="1"/>
    <col min="6" max="6" width="7.50390625" style="0" customWidth="1"/>
    <col min="7" max="7" width="7.875" style="0" customWidth="1"/>
    <col min="8" max="8" width="7.375" style="0" customWidth="1"/>
    <col min="9" max="9" width="7.625" style="0" customWidth="1"/>
  </cols>
  <sheetData>
    <row r="1" spans="1:10" ht="31.5" customHeight="1">
      <c r="A1" s="125" t="s">
        <v>26</v>
      </c>
      <c r="B1" s="125"/>
      <c r="C1" s="125"/>
      <c r="D1" s="125"/>
      <c r="E1" s="125"/>
      <c r="F1" s="125"/>
      <c r="G1" s="125"/>
      <c r="H1" s="125"/>
      <c r="I1" s="125"/>
      <c r="J1" s="7"/>
    </row>
    <row r="2" spans="1:10" ht="21.75" customHeight="1">
      <c r="A2" s="126" t="s">
        <v>249</v>
      </c>
      <c r="B2" s="127"/>
      <c r="C2" s="127"/>
      <c r="D2" s="127"/>
      <c r="E2" s="127"/>
      <c r="F2" s="127"/>
      <c r="G2" s="127"/>
      <c r="H2" s="127"/>
      <c r="I2" s="128"/>
      <c r="J2" s="7"/>
    </row>
    <row r="3" spans="1:10" ht="39.75" customHeight="1">
      <c r="A3" s="129"/>
      <c r="B3" s="130"/>
      <c r="C3" s="130"/>
      <c r="D3" s="130"/>
      <c r="E3" s="130"/>
      <c r="F3" s="130"/>
      <c r="G3" s="130"/>
      <c r="H3" s="130"/>
      <c r="I3" s="131"/>
      <c r="J3" s="7"/>
    </row>
    <row r="4" spans="1:10" ht="30" customHeight="1">
      <c r="A4" s="123" t="s">
        <v>0</v>
      </c>
      <c r="B4" s="124" t="s">
        <v>175</v>
      </c>
      <c r="C4" s="124" t="s">
        <v>176</v>
      </c>
      <c r="D4" s="124" t="s">
        <v>248</v>
      </c>
      <c r="E4" s="124" t="s">
        <v>177</v>
      </c>
      <c r="F4" s="124" t="s">
        <v>178</v>
      </c>
      <c r="G4" s="123" t="s">
        <v>18</v>
      </c>
      <c r="H4" s="124" t="s">
        <v>179</v>
      </c>
      <c r="I4" s="124"/>
      <c r="J4" s="7"/>
    </row>
    <row r="5" spans="1:10" ht="44.25" customHeight="1">
      <c r="A5" s="123"/>
      <c r="B5" s="124"/>
      <c r="C5" s="124"/>
      <c r="D5" s="124"/>
      <c r="E5" s="124"/>
      <c r="F5" s="124"/>
      <c r="G5" s="123"/>
      <c r="H5" s="92" t="s">
        <v>180</v>
      </c>
      <c r="I5" s="92" t="s">
        <v>181</v>
      </c>
      <c r="J5" s="7"/>
    </row>
    <row r="6" spans="1:10" s="49" customFormat="1" ht="29.25" customHeight="1">
      <c r="A6" s="60">
        <v>1</v>
      </c>
      <c r="B6" s="72" t="s">
        <v>182</v>
      </c>
      <c r="C6" s="60">
        <v>1</v>
      </c>
      <c r="D6" s="60"/>
      <c r="E6" s="60">
        <v>2</v>
      </c>
      <c r="F6" s="60"/>
      <c r="G6" s="60">
        <v>3</v>
      </c>
      <c r="H6" s="60">
        <v>2</v>
      </c>
      <c r="I6" s="60">
        <v>1</v>
      </c>
      <c r="J6" s="97"/>
    </row>
    <row r="7" spans="1:10" s="49" customFormat="1" ht="29.25" customHeight="1">
      <c r="A7" s="60">
        <v>2</v>
      </c>
      <c r="B7" s="72" t="s">
        <v>183</v>
      </c>
      <c r="C7" s="60">
        <v>1</v>
      </c>
      <c r="D7" s="60">
        <v>1</v>
      </c>
      <c r="E7" s="60"/>
      <c r="F7" s="60">
        <v>1</v>
      </c>
      <c r="G7" s="60">
        <v>3</v>
      </c>
      <c r="H7" s="60">
        <v>2</v>
      </c>
      <c r="I7" s="60">
        <v>1</v>
      </c>
      <c r="J7" s="97"/>
    </row>
    <row r="8" spans="1:10" s="49" customFormat="1" ht="29.25" customHeight="1">
      <c r="A8" s="60">
        <v>3</v>
      </c>
      <c r="B8" s="72" t="s">
        <v>184</v>
      </c>
      <c r="C8" s="60"/>
      <c r="D8" s="60">
        <v>1</v>
      </c>
      <c r="E8" s="60"/>
      <c r="F8" s="60"/>
      <c r="G8" s="60">
        <v>1</v>
      </c>
      <c r="H8" s="60">
        <v>1</v>
      </c>
      <c r="I8" s="60"/>
      <c r="J8" s="97"/>
    </row>
    <row r="9" spans="1:10" s="49" customFormat="1" ht="29.25" customHeight="1">
      <c r="A9" s="60">
        <v>4</v>
      </c>
      <c r="B9" s="72" t="s">
        <v>185</v>
      </c>
      <c r="C9" s="60"/>
      <c r="D9" s="60">
        <v>1</v>
      </c>
      <c r="E9" s="60"/>
      <c r="F9" s="60">
        <v>1</v>
      </c>
      <c r="G9" s="60">
        <v>2</v>
      </c>
      <c r="H9" s="60">
        <v>2</v>
      </c>
      <c r="I9" s="60"/>
      <c r="J9" s="97"/>
    </row>
    <row r="10" spans="1:10" s="49" customFormat="1" ht="29.25" customHeight="1">
      <c r="A10" s="60">
        <v>5</v>
      </c>
      <c r="B10" s="72" t="s">
        <v>186</v>
      </c>
      <c r="C10" s="60">
        <v>1</v>
      </c>
      <c r="D10" s="60">
        <v>2</v>
      </c>
      <c r="E10" s="60"/>
      <c r="F10" s="60"/>
      <c r="G10" s="60">
        <v>3</v>
      </c>
      <c r="H10" s="60">
        <v>1</v>
      </c>
      <c r="I10" s="60">
        <v>2</v>
      </c>
      <c r="J10" s="97"/>
    </row>
    <row r="11" spans="1:10" s="49" customFormat="1" ht="29.25" customHeight="1">
      <c r="A11" s="60">
        <v>6</v>
      </c>
      <c r="B11" s="72" t="s">
        <v>187</v>
      </c>
      <c r="C11" s="60"/>
      <c r="D11" s="60">
        <v>3</v>
      </c>
      <c r="E11" s="60"/>
      <c r="F11" s="60"/>
      <c r="G11" s="60">
        <v>3</v>
      </c>
      <c r="H11" s="60">
        <v>3</v>
      </c>
      <c r="I11" s="60"/>
      <c r="J11" s="97"/>
    </row>
    <row r="12" spans="1:10" s="49" customFormat="1" ht="29.25" customHeight="1">
      <c r="A12" s="60">
        <v>7</v>
      </c>
      <c r="B12" s="72" t="s">
        <v>188</v>
      </c>
      <c r="C12" s="60"/>
      <c r="D12" s="60">
        <v>2</v>
      </c>
      <c r="E12" s="60"/>
      <c r="F12" s="60">
        <v>1</v>
      </c>
      <c r="G12" s="60">
        <v>3</v>
      </c>
      <c r="H12" s="60"/>
      <c r="I12" s="60">
        <v>3</v>
      </c>
      <c r="J12" s="97"/>
    </row>
    <row r="13" spans="1:10" s="49" customFormat="1" ht="29.25" customHeight="1">
      <c r="A13" s="60">
        <v>8</v>
      </c>
      <c r="B13" s="72" t="s">
        <v>189</v>
      </c>
      <c r="C13" s="60">
        <v>1</v>
      </c>
      <c r="D13" s="60"/>
      <c r="E13" s="60">
        <v>2</v>
      </c>
      <c r="F13" s="60">
        <v>1</v>
      </c>
      <c r="G13" s="60">
        <v>4</v>
      </c>
      <c r="H13" s="60">
        <v>4</v>
      </c>
      <c r="I13" s="60"/>
      <c r="J13" s="97"/>
    </row>
    <row r="14" spans="1:10" s="49" customFormat="1" ht="29.25" customHeight="1">
      <c r="A14" s="60">
        <v>9</v>
      </c>
      <c r="B14" s="72" t="s">
        <v>190</v>
      </c>
      <c r="C14" s="60"/>
      <c r="D14" s="60">
        <v>1</v>
      </c>
      <c r="E14" s="60"/>
      <c r="F14" s="60">
        <v>1</v>
      </c>
      <c r="G14" s="60">
        <v>2</v>
      </c>
      <c r="H14" s="60">
        <v>1</v>
      </c>
      <c r="I14" s="60">
        <v>1</v>
      </c>
      <c r="J14" s="97"/>
    </row>
    <row r="15" spans="1:10" s="49" customFormat="1" ht="29.25" customHeight="1">
      <c r="A15" s="60">
        <v>10</v>
      </c>
      <c r="B15" s="72" t="s">
        <v>191</v>
      </c>
      <c r="C15" s="60">
        <v>1</v>
      </c>
      <c r="D15" s="60">
        <v>1</v>
      </c>
      <c r="E15" s="60">
        <v>2</v>
      </c>
      <c r="F15" s="60"/>
      <c r="G15" s="60">
        <v>4</v>
      </c>
      <c r="H15" s="60">
        <v>1</v>
      </c>
      <c r="I15" s="60">
        <v>3</v>
      </c>
      <c r="J15" s="97"/>
    </row>
    <row r="16" spans="1:10" s="49" customFormat="1" ht="29.25" customHeight="1">
      <c r="A16" s="60">
        <v>11</v>
      </c>
      <c r="B16" s="72" t="s">
        <v>192</v>
      </c>
      <c r="C16" s="60"/>
      <c r="D16" s="60">
        <v>2</v>
      </c>
      <c r="E16" s="60"/>
      <c r="F16" s="60">
        <v>1</v>
      </c>
      <c r="G16" s="60">
        <v>3</v>
      </c>
      <c r="H16" s="60">
        <v>1</v>
      </c>
      <c r="I16" s="60">
        <v>2</v>
      </c>
      <c r="J16" s="97"/>
    </row>
    <row r="17" spans="1:10" s="49" customFormat="1" ht="29.25" customHeight="1">
      <c r="A17" s="60">
        <v>12</v>
      </c>
      <c r="B17" s="72" t="s">
        <v>193</v>
      </c>
      <c r="C17" s="60"/>
      <c r="D17" s="60">
        <v>1</v>
      </c>
      <c r="E17" s="60">
        <v>2</v>
      </c>
      <c r="F17" s="60">
        <v>2</v>
      </c>
      <c r="G17" s="60">
        <v>5</v>
      </c>
      <c r="H17" s="60">
        <v>5</v>
      </c>
      <c r="I17" s="60"/>
      <c r="J17" s="97"/>
    </row>
    <row r="18" spans="1:10" s="49" customFormat="1" ht="29.25" customHeight="1">
      <c r="A18" s="60">
        <v>13</v>
      </c>
      <c r="B18" s="72" t="s">
        <v>194</v>
      </c>
      <c r="C18" s="60"/>
      <c r="D18" s="60">
        <v>1</v>
      </c>
      <c r="E18" s="60"/>
      <c r="F18" s="60"/>
      <c r="G18" s="60">
        <v>1</v>
      </c>
      <c r="H18" s="60">
        <v>1</v>
      </c>
      <c r="I18" s="60"/>
      <c r="J18" s="97"/>
    </row>
    <row r="19" spans="1:10" s="49" customFormat="1" ht="29.25" customHeight="1">
      <c r="A19" s="98"/>
      <c r="B19" s="92" t="s">
        <v>57</v>
      </c>
      <c r="C19" s="92">
        <f>SUM(C6:C18)</f>
        <v>5</v>
      </c>
      <c r="D19" s="92">
        <f aca="true" t="shared" si="0" ref="D19:I19">SUM(D6:D18)</f>
        <v>16</v>
      </c>
      <c r="E19" s="92">
        <f t="shared" si="0"/>
        <v>8</v>
      </c>
      <c r="F19" s="92">
        <f t="shared" si="0"/>
        <v>8</v>
      </c>
      <c r="G19" s="92">
        <f t="shared" si="0"/>
        <v>37</v>
      </c>
      <c r="H19" s="92">
        <f t="shared" si="0"/>
        <v>24</v>
      </c>
      <c r="I19" s="92">
        <f t="shared" si="0"/>
        <v>13</v>
      </c>
      <c r="J19" s="97"/>
    </row>
  </sheetData>
  <sheetProtection/>
  <mergeCells count="10">
    <mergeCell ref="G4:G5"/>
    <mergeCell ref="H4:I4"/>
    <mergeCell ref="A1:I1"/>
    <mergeCell ref="A2:I3"/>
    <mergeCell ref="A4:A5"/>
    <mergeCell ref="B4:B5"/>
    <mergeCell ref="C4:C5"/>
    <mergeCell ref="D4:D5"/>
    <mergeCell ref="E4:E5"/>
    <mergeCell ref="F4:F5"/>
  </mergeCells>
  <printOptions/>
  <pageMargins left="0.9" right="0.2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28"/>
  <sheetViews>
    <sheetView zoomScalePageLayoutView="0" workbookViewId="0" topLeftCell="A4">
      <selection activeCell="G10" sqref="G10"/>
    </sheetView>
  </sheetViews>
  <sheetFormatPr defaultColWidth="9.00390625" defaultRowHeight="14.25"/>
  <cols>
    <col min="1" max="1" width="1.75390625" style="0" customWidth="1"/>
    <col min="2" max="2" width="5.625" style="0" customWidth="1"/>
    <col min="3" max="3" width="18.625" style="0" customWidth="1"/>
    <col min="4" max="4" width="6.375" style="0" customWidth="1"/>
    <col min="5" max="5" width="5.75390625" style="0" customWidth="1"/>
    <col min="6" max="6" width="7.875" style="0" customWidth="1"/>
    <col min="7" max="7" width="7.125" style="0" customWidth="1"/>
    <col min="8" max="8" width="6.875" style="0" customWidth="1"/>
    <col min="9" max="9" width="5.625" style="0" customWidth="1"/>
    <col min="10" max="10" width="6.875" style="0" customWidth="1"/>
    <col min="11" max="11" width="7.25390625" style="0" customWidth="1"/>
    <col min="12" max="12" width="7.125" style="0" customWidth="1"/>
  </cols>
  <sheetData>
    <row r="2" spans="2:12" ht="19.5">
      <c r="B2" s="133" t="s">
        <v>195</v>
      </c>
      <c r="C2" s="133"/>
      <c r="D2" s="133"/>
      <c r="E2" s="133"/>
      <c r="F2" s="133"/>
      <c r="G2" s="133"/>
      <c r="H2" s="133"/>
      <c r="I2" s="133"/>
      <c r="J2" s="133"/>
      <c r="K2" s="133"/>
      <c r="L2" s="7"/>
    </row>
    <row r="3" spans="2:12" ht="33" customHeight="1">
      <c r="B3" s="135" t="s">
        <v>196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2:12" ht="27.75" customHeight="1">
      <c r="B4" s="124" t="s">
        <v>7</v>
      </c>
      <c r="C4" s="124" t="s">
        <v>8</v>
      </c>
      <c r="D4" s="124" t="s">
        <v>197</v>
      </c>
      <c r="E4" s="124" t="s">
        <v>198</v>
      </c>
      <c r="F4" s="124" t="s">
        <v>250</v>
      </c>
      <c r="G4" s="124" t="s">
        <v>199</v>
      </c>
      <c r="H4" s="124" t="s">
        <v>200</v>
      </c>
      <c r="I4" s="124"/>
      <c r="J4" s="124"/>
      <c r="K4" s="124" t="s">
        <v>201</v>
      </c>
      <c r="L4" s="124" t="s">
        <v>18</v>
      </c>
    </row>
    <row r="5" spans="2:12" ht="24.75" customHeight="1">
      <c r="B5" s="124"/>
      <c r="C5" s="124"/>
      <c r="D5" s="124"/>
      <c r="E5" s="124"/>
      <c r="F5" s="124"/>
      <c r="G5" s="124"/>
      <c r="H5" s="59" t="s">
        <v>202</v>
      </c>
      <c r="I5" s="59" t="s">
        <v>203</v>
      </c>
      <c r="J5" s="59" t="s">
        <v>204</v>
      </c>
      <c r="K5" s="124"/>
      <c r="L5" s="124"/>
    </row>
    <row r="6" spans="2:12" ht="24" customHeight="1">
      <c r="B6" s="60">
        <v>1</v>
      </c>
      <c r="C6" s="72" t="s">
        <v>38</v>
      </c>
      <c r="D6" s="60">
        <v>1</v>
      </c>
      <c r="E6" s="60"/>
      <c r="F6" s="60"/>
      <c r="G6" s="60"/>
      <c r="H6" s="60">
        <v>1</v>
      </c>
      <c r="I6" s="60"/>
      <c r="J6" s="60">
        <v>1</v>
      </c>
      <c r="K6" s="60">
        <v>4</v>
      </c>
      <c r="L6" s="59">
        <f>SUM(D6:K6)</f>
        <v>7</v>
      </c>
    </row>
    <row r="7" spans="2:12" ht="24" customHeight="1">
      <c r="B7" s="60">
        <v>2</v>
      </c>
      <c r="C7" s="72" t="s">
        <v>39</v>
      </c>
      <c r="D7" s="60"/>
      <c r="E7" s="60"/>
      <c r="F7" s="60"/>
      <c r="G7" s="60"/>
      <c r="H7" s="60">
        <v>1</v>
      </c>
      <c r="I7" s="60">
        <v>1</v>
      </c>
      <c r="J7" s="60"/>
      <c r="K7" s="60">
        <v>5</v>
      </c>
      <c r="L7" s="59">
        <f aca="true" t="shared" si="0" ref="L7:L24">SUM(D7:K7)</f>
        <v>7</v>
      </c>
    </row>
    <row r="8" spans="2:12" ht="24" customHeight="1">
      <c r="B8" s="60">
        <v>3</v>
      </c>
      <c r="C8" s="72" t="s">
        <v>40</v>
      </c>
      <c r="D8" s="60">
        <v>1</v>
      </c>
      <c r="E8" s="60"/>
      <c r="F8" s="60">
        <v>1</v>
      </c>
      <c r="G8" s="60"/>
      <c r="H8" s="60">
        <v>1</v>
      </c>
      <c r="I8" s="60"/>
      <c r="J8" s="60">
        <v>1</v>
      </c>
      <c r="K8" s="60">
        <v>6</v>
      </c>
      <c r="L8" s="59">
        <f t="shared" si="0"/>
        <v>10</v>
      </c>
    </row>
    <row r="9" spans="2:12" ht="24" customHeight="1">
      <c r="B9" s="60">
        <v>4</v>
      </c>
      <c r="C9" s="72" t="s">
        <v>41</v>
      </c>
      <c r="D9" s="60">
        <v>1</v>
      </c>
      <c r="E9" s="60"/>
      <c r="F9" s="60"/>
      <c r="G9" s="60"/>
      <c r="H9" s="60">
        <v>1</v>
      </c>
      <c r="I9" s="60"/>
      <c r="J9" s="60">
        <v>1</v>
      </c>
      <c r="K9" s="60">
        <v>2</v>
      </c>
      <c r="L9" s="59">
        <f t="shared" si="0"/>
        <v>5</v>
      </c>
    </row>
    <row r="10" spans="2:12" ht="24" customHeight="1">
      <c r="B10" s="60">
        <v>5</v>
      </c>
      <c r="C10" s="72" t="s">
        <v>42</v>
      </c>
      <c r="D10" s="60"/>
      <c r="E10" s="60"/>
      <c r="F10" s="60">
        <v>1</v>
      </c>
      <c r="G10" s="60"/>
      <c r="H10" s="60">
        <v>1</v>
      </c>
      <c r="I10" s="60"/>
      <c r="J10" s="60">
        <v>2</v>
      </c>
      <c r="K10" s="60">
        <v>2</v>
      </c>
      <c r="L10" s="59">
        <f t="shared" si="0"/>
        <v>6</v>
      </c>
    </row>
    <row r="11" spans="2:12" ht="24" customHeight="1">
      <c r="B11" s="60">
        <v>6</v>
      </c>
      <c r="C11" s="72" t="s">
        <v>43</v>
      </c>
      <c r="D11" s="60"/>
      <c r="E11" s="60"/>
      <c r="F11" s="60">
        <v>1</v>
      </c>
      <c r="G11" s="60"/>
      <c r="H11" s="60"/>
      <c r="I11" s="60">
        <v>1</v>
      </c>
      <c r="J11" s="60">
        <v>2</v>
      </c>
      <c r="K11" s="60">
        <v>3</v>
      </c>
      <c r="L11" s="59">
        <f t="shared" si="0"/>
        <v>7</v>
      </c>
    </row>
    <row r="12" spans="2:12" ht="24" customHeight="1">
      <c r="B12" s="60">
        <v>7</v>
      </c>
      <c r="C12" s="72" t="s">
        <v>44</v>
      </c>
      <c r="D12" s="60"/>
      <c r="E12" s="60"/>
      <c r="F12" s="60"/>
      <c r="G12" s="60"/>
      <c r="H12" s="60">
        <v>1</v>
      </c>
      <c r="I12" s="60"/>
      <c r="J12" s="60">
        <v>1</v>
      </c>
      <c r="K12" s="60">
        <v>3</v>
      </c>
      <c r="L12" s="59">
        <f>SUM(D12:K12)</f>
        <v>5</v>
      </c>
    </row>
    <row r="13" spans="2:12" ht="24" customHeight="1">
      <c r="B13" s="60">
        <v>8</v>
      </c>
      <c r="C13" s="72" t="s">
        <v>45</v>
      </c>
      <c r="D13" s="60"/>
      <c r="E13" s="60"/>
      <c r="F13" s="60"/>
      <c r="G13" s="60"/>
      <c r="H13" s="60">
        <v>1</v>
      </c>
      <c r="I13" s="60"/>
      <c r="J13" s="60"/>
      <c r="K13" s="60">
        <v>4</v>
      </c>
      <c r="L13" s="59">
        <f t="shared" si="0"/>
        <v>5</v>
      </c>
    </row>
    <row r="14" spans="2:12" ht="24" customHeight="1">
      <c r="B14" s="60">
        <v>9</v>
      </c>
      <c r="C14" s="72" t="s">
        <v>46</v>
      </c>
      <c r="D14" s="60">
        <v>1</v>
      </c>
      <c r="E14" s="60"/>
      <c r="F14" s="60"/>
      <c r="G14" s="60"/>
      <c r="H14" s="60">
        <v>1</v>
      </c>
      <c r="I14" s="60">
        <v>1</v>
      </c>
      <c r="J14" s="60">
        <v>1</v>
      </c>
      <c r="K14" s="60">
        <v>5</v>
      </c>
      <c r="L14" s="59">
        <f t="shared" si="0"/>
        <v>9</v>
      </c>
    </row>
    <row r="15" spans="2:12" ht="24" customHeight="1">
      <c r="B15" s="60">
        <v>10</v>
      </c>
      <c r="C15" s="72" t="s">
        <v>47</v>
      </c>
      <c r="D15" s="60">
        <v>1</v>
      </c>
      <c r="E15" s="60"/>
      <c r="F15" s="60"/>
      <c r="G15" s="60"/>
      <c r="H15" s="60"/>
      <c r="I15" s="60">
        <v>1</v>
      </c>
      <c r="J15" s="60">
        <v>3</v>
      </c>
      <c r="K15" s="60">
        <v>6</v>
      </c>
      <c r="L15" s="59">
        <f t="shared" si="0"/>
        <v>11</v>
      </c>
    </row>
    <row r="16" spans="2:12" ht="24" customHeight="1">
      <c r="B16" s="60">
        <v>11</v>
      </c>
      <c r="C16" s="72" t="s">
        <v>48</v>
      </c>
      <c r="D16" s="60">
        <v>1</v>
      </c>
      <c r="E16" s="60"/>
      <c r="F16" s="60">
        <v>1</v>
      </c>
      <c r="G16" s="60"/>
      <c r="H16" s="60"/>
      <c r="I16" s="60"/>
      <c r="J16" s="60">
        <v>2</v>
      </c>
      <c r="K16" s="60">
        <v>5</v>
      </c>
      <c r="L16" s="59">
        <f t="shared" si="0"/>
        <v>9</v>
      </c>
    </row>
    <row r="17" spans="2:12" ht="24" customHeight="1">
      <c r="B17" s="60">
        <v>12</v>
      </c>
      <c r="C17" s="72" t="s">
        <v>49</v>
      </c>
      <c r="D17" s="60">
        <v>1</v>
      </c>
      <c r="E17" s="60"/>
      <c r="F17" s="60"/>
      <c r="G17" s="60"/>
      <c r="H17" s="60"/>
      <c r="I17" s="60">
        <v>2</v>
      </c>
      <c r="J17" s="60"/>
      <c r="K17" s="60">
        <v>2</v>
      </c>
      <c r="L17" s="59">
        <f t="shared" si="0"/>
        <v>5</v>
      </c>
    </row>
    <row r="18" spans="2:12" ht="24" customHeight="1">
      <c r="B18" s="60">
        <v>13</v>
      </c>
      <c r="C18" s="72" t="s">
        <v>50</v>
      </c>
      <c r="D18" s="60">
        <v>1</v>
      </c>
      <c r="E18" s="60"/>
      <c r="F18" s="60"/>
      <c r="G18" s="60"/>
      <c r="H18" s="60"/>
      <c r="I18" s="60">
        <v>1</v>
      </c>
      <c r="J18" s="60">
        <v>1</v>
      </c>
      <c r="K18" s="60">
        <v>5</v>
      </c>
      <c r="L18" s="59">
        <f t="shared" si="0"/>
        <v>8</v>
      </c>
    </row>
    <row r="19" spans="2:12" ht="24" customHeight="1">
      <c r="B19" s="60">
        <v>14</v>
      </c>
      <c r="C19" s="72" t="s">
        <v>51</v>
      </c>
      <c r="D19" s="60"/>
      <c r="E19" s="60">
        <v>1</v>
      </c>
      <c r="F19" s="60"/>
      <c r="G19" s="60">
        <v>1</v>
      </c>
      <c r="H19" s="60">
        <v>1</v>
      </c>
      <c r="I19" s="60">
        <v>1</v>
      </c>
      <c r="J19" s="60">
        <v>5</v>
      </c>
      <c r="K19" s="60">
        <v>3</v>
      </c>
      <c r="L19" s="59">
        <f t="shared" si="0"/>
        <v>12</v>
      </c>
    </row>
    <row r="20" spans="2:12" ht="24" customHeight="1">
      <c r="B20" s="60">
        <v>15</v>
      </c>
      <c r="C20" s="72" t="s">
        <v>52</v>
      </c>
      <c r="D20" s="60"/>
      <c r="E20" s="60"/>
      <c r="F20" s="60"/>
      <c r="G20" s="60"/>
      <c r="H20" s="60">
        <v>1</v>
      </c>
      <c r="I20" s="60"/>
      <c r="J20" s="60">
        <v>1</v>
      </c>
      <c r="K20" s="60">
        <v>2</v>
      </c>
      <c r="L20" s="59">
        <f t="shared" si="0"/>
        <v>4</v>
      </c>
    </row>
    <row r="21" spans="2:12" ht="24" customHeight="1">
      <c r="B21" s="60">
        <v>16</v>
      </c>
      <c r="C21" s="72" t="s">
        <v>53</v>
      </c>
      <c r="D21" s="60"/>
      <c r="E21" s="60"/>
      <c r="F21" s="60"/>
      <c r="G21" s="60"/>
      <c r="H21" s="60"/>
      <c r="I21" s="60">
        <v>2</v>
      </c>
      <c r="J21" s="60"/>
      <c r="K21" s="60">
        <v>3</v>
      </c>
      <c r="L21" s="59">
        <f t="shared" si="0"/>
        <v>5</v>
      </c>
    </row>
    <row r="22" spans="2:12" ht="24" customHeight="1">
      <c r="B22" s="60">
        <v>17</v>
      </c>
      <c r="C22" s="72" t="s">
        <v>54</v>
      </c>
      <c r="D22" s="60"/>
      <c r="E22" s="60"/>
      <c r="F22" s="60"/>
      <c r="G22" s="60"/>
      <c r="H22" s="60">
        <v>1</v>
      </c>
      <c r="I22" s="60"/>
      <c r="J22" s="60"/>
      <c r="K22" s="60">
        <v>2</v>
      </c>
      <c r="L22" s="59">
        <f t="shared" si="0"/>
        <v>3</v>
      </c>
    </row>
    <row r="23" spans="2:12" ht="24" customHeight="1">
      <c r="B23" s="60">
        <v>18</v>
      </c>
      <c r="C23" s="72" t="s">
        <v>55</v>
      </c>
      <c r="D23" s="60">
        <v>1</v>
      </c>
      <c r="E23" s="60"/>
      <c r="F23" s="60"/>
      <c r="G23" s="60"/>
      <c r="H23" s="60">
        <v>1</v>
      </c>
      <c r="I23" s="60"/>
      <c r="J23" s="60"/>
      <c r="K23" s="60">
        <v>2</v>
      </c>
      <c r="L23" s="59">
        <f t="shared" si="0"/>
        <v>4</v>
      </c>
    </row>
    <row r="24" spans="2:24" ht="24" customHeight="1">
      <c r="B24" s="60">
        <v>19</v>
      </c>
      <c r="C24" s="72" t="s">
        <v>56</v>
      </c>
      <c r="D24" s="60"/>
      <c r="E24" s="60"/>
      <c r="F24" s="60"/>
      <c r="G24" s="60"/>
      <c r="H24" s="60"/>
      <c r="I24" s="60"/>
      <c r="J24" s="60">
        <v>1</v>
      </c>
      <c r="K24" s="60">
        <v>2</v>
      </c>
      <c r="L24" s="59">
        <f t="shared" si="0"/>
        <v>3</v>
      </c>
      <c r="R24" s="59"/>
      <c r="S24" s="59"/>
      <c r="T24" s="59"/>
      <c r="U24" s="59"/>
      <c r="V24" s="59"/>
      <c r="W24" s="59"/>
      <c r="X24" s="59"/>
    </row>
    <row r="25" spans="2:12" ht="26.25" customHeight="1">
      <c r="B25" s="124" t="s">
        <v>132</v>
      </c>
      <c r="C25" s="124"/>
      <c r="D25" s="59">
        <f aca="true" t="shared" si="1" ref="D25:K25">SUM(D6:D24)</f>
        <v>9</v>
      </c>
      <c r="E25" s="59">
        <f t="shared" si="1"/>
        <v>1</v>
      </c>
      <c r="F25" s="59">
        <f t="shared" si="1"/>
        <v>4</v>
      </c>
      <c r="G25" s="59">
        <f t="shared" si="1"/>
        <v>1</v>
      </c>
      <c r="H25" s="59">
        <f t="shared" si="1"/>
        <v>12</v>
      </c>
      <c r="I25" s="59">
        <f t="shared" si="1"/>
        <v>10</v>
      </c>
      <c r="J25" s="59">
        <f t="shared" si="1"/>
        <v>22</v>
      </c>
      <c r="K25" s="59">
        <f t="shared" si="1"/>
        <v>66</v>
      </c>
      <c r="L25" s="59">
        <f>SUM(D25:K25)</f>
        <v>125</v>
      </c>
    </row>
    <row r="26" spans="2:12" ht="15" customHeight="1">
      <c r="B26" s="134" t="s">
        <v>205</v>
      </c>
      <c r="C26" s="134"/>
      <c r="D26" s="67"/>
      <c r="E26" s="67"/>
      <c r="F26" s="67"/>
      <c r="G26" s="67"/>
      <c r="H26" s="67"/>
      <c r="I26" s="67"/>
      <c r="J26" s="67"/>
      <c r="K26" s="67"/>
      <c r="L26" s="7"/>
    </row>
    <row r="27" spans="2:12" ht="50.25" customHeight="1">
      <c r="B27" s="67"/>
      <c r="C27" s="132" t="s">
        <v>230</v>
      </c>
      <c r="D27" s="132"/>
      <c r="E27" s="132"/>
      <c r="F27" s="132"/>
      <c r="G27" s="132"/>
      <c r="H27" s="132"/>
      <c r="I27" s="132"/>
      <c r="J27" s="132"/>
      <c r="K27" s="132"/>
      <c r="L27" s="7"/>
    </row>
    <row r="28" spans="2:12" ht="16.5" customHeight="1">
      <c r="B28" s="67"/>
      <c r="C28" s="132" t="s">
        <v>206</v>
      </c>
      <c r="D28" s="132"/>
      <c r="E28" s="132"/>
      <c r="F28" s="132"/>
      <c r="G28" s="132"/>
      <c r="H28" s="132"/>
      <c r="I28" s="132"/>
      <c r="J28" s="132"/>
      <c r="K28" s="132"/>
      <c r="L28" s="7"/>
    </row>
  </sheetData>
  <sheetProtection/>
  <mergeCells count="15">
    <mergeCell ref="L4:L5"/>
    <mergeCell ref="B26:C26"/>
    <mergeCell ref="B3:L3"/>
    <mergeCell ref="G4:G5"/>
    <mergeCell ref="H4:J4"/>
    <mergeCell ref="K4:K5"/>
    <mergeCell ref="B25:C25"/>
    <mergeCell ref="C27:K27"/>
    <mergeCell ref="C28:K28"/>
    <mergeCell ref="B2:K2"/>
    <mergeCell ref="B4:B5"/>
    <mergeCell ref="C4:C5"/>
    <mergeCell ref="D4:D5"/>
    <mergeCell ref="E4:E5"/>
    <mergeCell ref="F4:F5"/>
  </mergeCells>
  <printOptions/>
  <pageMargins left="0.45" right="0.15" top="0.29" bottom="0.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3">
      <selection activeCell="D21" sqref="D21"/>
    </sheetView>
  </sheetViews>
  <sheetFormatPr defaultColWidth="9.00390625" defaultRowHeight="14.25"/>
  <cols>
    <col min="1" max="1" width="5.375" style="0" customWidth="1"/>
    <col min="2" max="2" width="16.75390625" style="0" customWidth="1"/>
    <col min="3" max="3" width="7.00390625" style="0" customWidth="1"/>
    <col min="4" max="4" width="7.125" style="0" customWidth="1"/>
    <col min="5" max="5" width="8.375" style="0" customWidth="1"/>
    <col min="6" max="6" width="7.125" style="0" customWidth="1"/>
    <col min="7" max="7" width="7.625" style="0" customWidth="1"/>
    <col min="8" max="8" width="8.375" style="0" customWidth="1"/>
    <col min="9" max="9" width="7.50390625" style="0" customWidth="1"/>
    <col min="10" max="10" width="6.875" style="0" customWidth="1"/>
    <col min="11" max="11" width="8.375" style="2" customWidth="1"/>
    <col min="12" max="15" width="8.375" style="0" customWidth="1"/>
    <col min="16" max="16" width="6.875" style="0" customWidth="1"/>
  </cols>
  <sheetData>
    <row r="2" spans="1:17" s="9" customFormat="1" ht="27" customHeight="1">
      <c r="A2" s="137" t="s">
        <v>251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8"/>
    </row>
    <row r="3" spans="1:17" ht="47.25" customHeight="1">
      <c r="A3" s="118" t="s">
        <v>0</v>
      </c>
      <c r="B3" s="117" t="s">
        <v>8</v>
      </c>
      <c r="C3" s="117" t="s">
        <v>245</v>
      </c>
      <c r="D3" s="117" t="s">
        <v>29</v>
      </c>
      <c r="E3" s="117" t="s">
        <v>238</v>
      </c>
      <c r="F3" s="117" t="s">
        <v>30</v>
      </c>
      <c r="G3" s="117" t="s">
        <v>31</v>
      </c>
      <c r="H3" s="117" t="s">
        <v>32</v>
      </c>
      <c r="I3" s="117" t="s">
        <v>239</v>
      </c>
      <c r="J3" s="136" t="s">
        <v>33</v>
      </c>
      <c r="K3" s="136" t="s">
        <v>34</v>
      </c>
      <c r="L3" s="117" t="s">
        <v>244</v>
      </c>
      <c r="M3" s="117" t="s">
        <v>36</v>
      </c>
      <c r="N3" s="117" t="s">
        <v>243</v>
      </c>
      <c r="O3" s="117" t="s">
        <v>37</v>
      </c>
      <c r="P3" s="117" t="s">
        <v>5</v>
      </c>
      <c r="Q3" s="7"/>
    </row>
    <row r="4" spans="1:17" ht="33.75" customHeight="1">
      <c r="A4" s="118"/>
      <c r="B4" s="117"/>
      <c r="C4" s="117"/>
      <c r="D4" s="117"/>
      <c r="E4" s="117"/>
      <c r="F4" s="117"/>
      <c r="G4" s="117"/>
      <c r="H4" s="117"/>
      <c r="I4" s="117"/>
      <c r="J4" s="136"/>
      <c r="K4" s="136"/>
      <c r="L4" s="117"/>
      <c r="M4" s="117"/>
      <c r="N4" s="117"/>
      <c r="O4" s="117"/>
      <c r="P4" s="117"/>
      <c r="Q4" s="7"/>
    </row>
    <row r="5" spans="1:17" s="9" customFormat="1" ht="21" customHeight="1">
      <c r="A5" s="11">
        <v>1</v>
      </c>
      <c r="B5" s="12" t="s">
        <v>38</v>
      </c>
      <c r="C5" s="11">
        <v>1</v>
      </c>
      <c r="D5" s="11"/>
      <c r="E5" s="11"/>
      <c r="F5" s="11">
        <v>1</v>
      </c>
      <c r="G5" s="11"/>
      <c r="H5" s="11"/>
      <c r="I5" s="11">
        <v>1</v>
      </c>
      <c r="J5" s="11">
        <v>1</v>
      </c>
      <c r="K5" s="11">
        <v>1</v>
      </c>
      <c r="L5" s="11">
        <v>1</v>
      </c>
      <c r="M5" s="11">
        <v>2</v>
      </c>
      <c r="N5" s="11">
        <v>1</v>
      </c>
      <c r="O5" s="11"/>
      <c r="P5" s="11">
        <f>SUM(C5:O5)</f>
        <v>9</v>
      </c>
      <c r="Q5" s="8"/>
    </row>
    <row r="6" spans="1:17" s="9" customFormat="1" ht="21" customHeight="1">
      <c r="A6" s="11">
        <v>2</v>
      </c>
      <c r="B6" s="12" t="s">
        <v>39</v>
      </c>
      <c r="C6" s="11">
        <v>1</v>
      </c>
      <c r="D6" s="11"/>
      <c r="E6" s="11"/>
      <c r="F6" s="11">
        <v>1</v>
      </c>
      <c r="G6" s="11"/>
      <c r="H6" s="11">
        <v>1</v>
      </c>
      <c r="I6" s="11">
        <v>2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/>
      <c r="P6" s="11">
        <f aca="true" t="shared" si="0" ref="P6:P12">SUM(C6:O6)</f>
        <v>10</v>
      </c>
      <c r="Q6" s="8"/>
    </row>
    <row r="7" spans="1:17" s="9" customFormat="1" ht="21" customHeight="1">
      <c r="A7" s="11">
        <v>3</v>
      </c>
      <c r="B7" s="12" t="s">
        <v>40</v>
      </c>
      <c r="C7" s="11">
        <v>1</v>
      </c>
      <c r="D7" s="11">
        <v>1</v>
      </c>
      <c r="E7" s="11"/>
      <c r="F7" s="11">
        <v>1</v>
      </c>
      <c r="G7" s="11"/>
      <c r="H7" s="11">
        <v>1</v>
      </c>
      <c r="I7" s="11"/>
      <c r="J7" s="11"/>
      <c r="K7" s="11">
        <v>1</v>
      </c>
      <c r="L7" s="13"/>
      <c r="M7" s="11"/>
      <c r="N7" s="11"/>
      <c r="O7" s="11"/>
      <c r="P7" s="11">
        <f>SUM(C7:O7)</f>
        <v>5</v>
      </c>
      <c r="Q7" s="8"/>
    </row>
    <row r="8" spans="1:17" s="9" customFormat="1" ht="21" customHeight="1">
      <c r="A8" s="11">
        <v>4</v>
      </c>
      <c r="B8" s="12" t="s">
        <v>41</v>
      </c>
      <c r="C8" s="11"/>
      <c r="D8" s="11"/>
      <c r="E8" s="11"/>
      <c r="F8" s="11">
        <v>1</v>
      </c>
      <c r="G8" s="11"/>
      <c r="H8" s="11"/>
      <c r="I8" s="11">
        <v>1</v>
      </c>
      <c r="J8" s="11">
        <v>1</v>
      </c>
      <c r="K8" s="11">
        <v>1</v>
      </c>
      <c r="L8" s="11"/>
      <c r="M8" s="11"/>
      <c r="N8" s="11"/>
      <c r="O8" s="11"/>
      <c r="P8" s="11">
        <f t="shared" si="0"/>
        <v>4</v>
      </c>
      <c r="Q8" s="8"/>
    </row>
    <row r="9" spans="1:17" s="9" customFormat="1" ht="21" customHeight="1">
      <c r="A9" s="11">
        <v>5</v>
      </c>
      <c r="B9" s="12" t="s">
        <v>42</v>
      </c>
      <c r="C9" s="11">
        <v>1</v>
      </c>
      <c r="D9" s="11">
        <v>1</v>
      </c>
      <c r="E9" s="11"/>
      <c r="F9" s="11">
        <v>1</v>
      </c>
      <c r="G9" s="11"/>
      <c r="H9" s="11"/>
      <c r="I9" s="11">
        <v>2</v>
      </c>
      <c r="J9" s="11">
        <v>1</v>
      </c>
      <c r="K9" s="11">
        <v>1</v>
      </c>
      <c r="L9" s="11">
        <v>1</v>
      </c>
      <c r="M9" s="11">
        <v>1</v>
      </c>
      <c r="N9" s="11"/>
      <c r="O9" s="11"/>
      <c r="P9" s="11">
        <f t="shared" si="0"/>
        <v>9</v>
      </c>
      <c r="Q9" s="8"/>
    </row>
    <row r="10" spans="1:17" s="9" customFormat="1" ht="21" customHeight="1">
      <c r="A10" s="11">
        <v>6</v>
      </c>
      <c r="B10" s="12" t="s">
        <v>43</v>
      </c>
      <c r="C10" s="11">
        <v>1</v>
      </c>
      <c r="D10" s="11"/>
      <c r="E10" s="11"/>
      <c r="F10" s="11">
        <v>1</v>
      </c>
      <c r="G10" s="11"/>
      <c r="H10" s="11"/>
      <c r="I10" s="11">
        <v>2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/>
      <c r="P10" s="11">
        <f t="shared" si="0"/>
        <v>9</v>
      </c>
      <c r="Q10" s="8"/>
    </row>
    <row r="11" spans="1:17" s="9" customFormat="1" ht="21" customHeight="1">
      <c r="A11" s="11">
        <v>7</v>
      </c>
      <c r="B11" s="12" t="s">
        <v>44</v>
      </c>
      <c r="C11" s="11"/>
      <c r="D11" s="11">
        <v>1</v>
      </c>
      <c r="E11" s="11"/>
      <c r="F11" s="14"/>
      <c r="G11" s="11">
        <v>1</v>
      </c>
      <c r="H11" s="11"/>
      <c r="I11" s="11">
        <v>1</v>
      </c>
      <c r="J11" s="11">
        <v>1</v>
      </c>
      <c r="K11" s="11"/>
      <c r="L11" s="11">
        <v>1</v>
      </c>
      <c r="M11" s="11">
        <v>1</v>
      </c>
      <c r="N11" s="11"/>
      <c r="O11" s="11"/>
      <c r="P11" s="11">
        <f t="shared" si="0"/>
        <v>6</v>
      </c>
      <c r="Q11" s="8"/>
    </row>
    <row r="12" spans="1:17" s="101" customFormat="1" ht="21" customHeight="1">
      <c r="A12" s="96">
        <v>8</v>
      </c>
      <c r="B12" s="99" t="s">
        <v>45</v>
      </c>
      <c r="C12" s="96"/>
      <c r="D12" s="96"/>
      <c r="E12" s="96"/>
      <c r="F12" s="96">
        <v>1</v>
      </c>
      <c r="G12" s="96"/>
      <c r="H12" s="96"/>
      <c r="I12" s="96">
        <v>2</v>
      </c>
      <c r="J12" s="96">
        <v>1</v>
      </c>
      <c r="K12" s="96">
        <v>1</v>
      </c>
      <c r="L12" s="96"/>
      <c r="M12" s="96">
        <v>1</v>
      </c>
      <c r="N12" s="96">
        <v>1</v>
      </c>
      <c r="O12" s="96">
        <v>1</v>
      </c>
      <c r="P12" s="96">
        <f t="shared" si="0"/>
        <v>8</v>
      </c>
      <c r="Q12" s="100"/>
    </row>
    <row r="13" spans="1:17" s="9" customFormat="1" ht="21" customHeight="1">
      <c r="A13" s="11">
        <v>9</v>
      </c>
      <c r="B13" s="12" t="s">
        <v>46</v>
      </c>
      <c r="C13" s="11">
        <v>1</v>
      </c>
      <c r="D13" s="11">
        <v>1</v>
      </c>
      <c r="E13" s="11"/>
      <c r="F13" s="11">
        <v>1</v>
      </c>
      <c r="G13" s="11">
        <v>1</v>
      </c>
      <c r="H13" s="11"/>
      <c r="I13" s="11">
        <v>2</v>
      </c>
      <c r="J13" s="11">
        <v>2</v>
      </c>
      <c r="K13" s="11"/>
      <c r="L13" s="11">
        <v>1</v>
      </c>
      <c r="M13" s="11"/>
      <c r="N13" s="11"/>
      <c r="O13" s="11"/>
      <c r="P13" s="11">
        <f aca="true" t="shared" si="1" ref="P13:P23">SUM(C13:O13)</f>
        <v>9</v>
      </c>
      <c r="Q13" s="8"/>
    </row>
    <row r="14" spans="1:17" s="9" customFormat="1" ht="21" customHeight="1">
      <c r="A14" s="11">
        <v>10</v>
      </c>
      <c r="B14" s="12" t="s">
        <v>47</v>
      </c>
      <c r="C14" s="11"/>
      <c r="D14" s="11">
        <v>2</v>
      </c>
      <c r="E14" s="11"/>
      <c r="F14" s="11">
        <v>1</v>
      </c>
      <c r="G14" s="11">
        <v>1</v>
      </c>
      <c r="H14" s="11"/>
      <c r="I14" s="11">
        <v>2</v>
      </c>
      <c r="J14" s="11">
        <v>1</v>
      </c>
      <c r="K14" s="11">
        <v>1</v>
      </c>
      <c r="L14" s="11">
        <v>2</v>
      </c>
      <c r="M14" s="11">
        <v>1</v>
      </c>
      <c r="N14" s="11">
        <v>1</v>
      </c>
      <c r="O14" s="11">
        <v>1</v>
      </c>
      <c r="P14" s="11">
        <f t="shared" si="1"/>
        <v>13</v>
      </c>
      <c r="Q14" s="8"/>
    </row>
    <row r="15" spans="1:17" s="9" customFormat="1" ht="21" customHeight="1">
      <c r="A15" s="11">
        <v>11</v>
      </c>
      <c r="B15" s="12" t="s">
        <v>48</v>
      </c>
      <c r="C15" s="11">
        <v>1</v>
      </c>
      <c r="D15" s="11">
        <v>1</v>
      </c>
      <c r="E15" s="11"/>
      <c r="F15" s="11">
        <v>1</v>
      </c>
      <c r="G15" s="11"/>
      <c r="H15" s="11"/>
      <c r="I15" s="11">
        <v>1</v>
      </c>
      <c r="J15" s="11">
        <v>1</v>
      </c>
      <c r="K15" s="11"/>
      <c r="L15" s="11">
        <v>1</v>
      </c>
      <c r="M15" s="11"/>
      <c r="N15" s="11"/>
      <c r="O15" s="11"/>
      <c r="P15" s="11">
        <f t="shared" si="1"/>
        <v>6</v>
      </c>
      <c r="Q15" s="8"/>
    </row>
    <row r="16" spans="1:17" s="9" customFormat="1" ht="21" customHeight="1">
      <c r="A16" s="11">
        <v>12</v>
      </c>
      <c r="B16" s="12" t="s">
        <v>49</v>
      </c>
      <c r="C16" s="11"/>
      <c r="D16" s="11">
        <v>1</v>
      </c>
      <c r="E16" s="11"/>
      <c r="F16" s="11"/>
      <c r="G16" s="11">
        <v>1</v>
      </c>
      <c r="H16" s="11"/>
      <c r="I16" s="11">
        <v>1</v>
      </c>
      <c r="J16" s="11">
        <v>1</v>
      </c>
      <c r="K16" s="11"/>
      <c r="L16" s="11">
        <v>1</v>
      </c>
      <c r="M16" s="11">
        <v>1</v>
      </c>
      <c r="N16" s="11"/>
      <c r="O16" s="11"/>
      <c r="P16" s="11">
        <f t="shared" si="1"/>
        <v>6</v>
      </c>
      <c r="Q16" s="8"/>
    </row>
    <row r="17" spans="1:17" s="9" customFormat="1" ht="21" customHeight="1">
      <c r="A17" s="11">
        <v>13</v>
      </c>
      <c r="B17" s="12" t="s">
        <v>50</v>
      </c>
      <c r="C17" s="11"/>
      <c r="D17" s="11">
        <v>1</v>
      </c>
      <c r="E17" s="11"/>
      <c r="F17" s="11"/>
      <c r="G17" s="11">
        <v>1</v>
      </c>
      <c r="H17" s="11"/>
      <c r="I17" s="11">
        <v>1</v>
      </c>
      <c r="J17" s="15"/>
      <c r="K17" s="85"/>
      <c r="L17" s="15"/>
      <c r="M17" s="15"/>
      <c r="N17" s="15"/>
      <c r="O17" s="15"/>
      <c r="P17" s="11">
        <f t="shared" si="1"/>
        <v>3</v>
      </c>
      <c r="Q17" s="8"/>
    </row>
    <row r="18" spans="1:17" s="9" customFormat="1" ht="21" customHeight="1">
      <c r="A18" s="11">
        <v>14</v>
      </c>
      <c r="B18" s="12" t="s">
        <v>51</v>
      </c>
      <c r="C18" s="11"/>
      <c r="D18" s="11"/>
      <c r="E18" s="11"/>
      <c r="F18" s="11">
        <v>1</v>
      </c>
      <c r="G18" s="11"/>
      <c r="H18" s="11">
        <v>1</v>
      </c>
      <c r="I18" s="11">
        <v>5</v>
      </c>
      <c r="J18" s="11">
        <v>2</v>
      </c>
      <c r="K18" s="11"/>
      <c r="L18" s="11">
        <v>1</v>
      </c>
      <c r="M18" s="11">
        <v>5</v>
      </c>
      <c r="N18" s="11">
        <v>1</v>
      </c>
      <c r="O18" s="11">
        <v>1</v>
      </c>
      <c r="P18" s="11">
        <f t="shared" si="1"/>
        <v>17</v>
      </c>
      <c r="Q18" s="8"/>
    </row>
    <row r="19" spans="1:17" s="9" customFormat="1" ht="21" customHeight="1">
      <c r="A19" s="11">
        <v>15</v>
      </c>
      <c r="B19" s="12" t="s">
        <v>52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>
        <f t="shared" si="1"/>
        <v>0</v>
      </c>
      <c r="Q19" s="8"/>
    </row>
    <row r="20" spans="1:17" s="9" customFormat="1" ht="21" customHeight="1">
      <c r="A20" s="11">
        <v>16</v>
      </c>
      <c r="B20" s="12" t="s">
        <v>53</v>
      </c>
      <c r="C20" s="11"/>
      <c r="D20" s="11"/>
      <c r="E20" s="11">
        <v>1</v>
      </c>
      <c r="F20" s="11"/>
      <c r="G20" s="11">
        <v>1</v>
      </c>
      <c r="H20" s="11"/>
      <c r="I20" s="11">
        <v>1</v>
      </c>
      <c r="J20" s="11"/>
      <c r="K20" s="11"/>
      <c r="L20" s="11"/>
      <c r="M20" s="11"/>
      <c r="N20" s="11"/>
      <c r="O20" s="11"/>
      <c r="P20" s="11">
        <f t="shared" si="1"/>
        <v>3</v>
      </c>
      <c r="Q20" s="8"/>
    </row>
    <row r="21" spans="1:17" s="9" customFormat="1" ht="21" customHeight="1">
      <c r="A21" s="11">
        <v>17</v>
      </c>
      <c r="B21" s="12" t="s">
        <v>54</v>
      </c>
      <c r="C21" s="11"/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f t="shared" si="1"/>
        <v>1</v>
      </c>
      <c r="Q21" s="8"/>
    </row>
    <row r="22" spans="1:17" s="9" customFormat="1" ht="21" customHeight="1">
      <c r="A22" s="11">
        <v>18</v>
      </c>
      <c r="B22" s="12" t="s">
        <v>55</v>
      </c>
      <c r="C22" s="11"/>
      <c r="D22" s="11"/>
      <c r="E22" s="11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f t="shared" si="1"/>
        <v>1</v>
      </c>
      <c r="Q22" s="8"/>
    </row>
    <row r="23" spans="1:17" s="9" customFormat="1" ht="21" customHeight="1">
      <c r="A23" s="11">
        <v>19</v>
      </c>
      <c r="B23" s="12" t="s">
        <v>56</v>
      </c>
      <c r="C23" s="11"/>
      <c r="D23" s="11"/>
      <c r="E23" s="11"/>
      <c r="F23" s="11"/>
      <c r="G23" s="11">
        <v>1</v>
      </c>
      <c r="H23" s="11"/>
      <c r="I23" s="11">
        <v>1</v>
      </c>
      <c r="J23" s="11">
        <v>1</v>
      </c>
      <c r="K23" s="11"/>
      <c r="L23" s="11">
        <v>1</v>
      </c>
      <c r="M23" s="11">
        <v>1</v>
      </c>
      <c r="N23" s="11"/>
      <c r="O23" s="11"/>
      <c r="P23" s="11">
        <f t="shared" si="1"/>
        <v>5</v>
      </c>
      <c r="Q23" s="8"/>
    </row>
    <row r="24" spans="1:17" s="9" customFormat="1" ht="21" customHeight="1">
      <c r="A24" s="16"/>
      <c r="B24" s="17" t="s">
        <v>57</v>
      </c>
      <c r="C24" s="17">
        <f>SUM(C5:C23)</f>
        <v>7</v>
      </c>
      <c r="D24" s="86">
        <f aca="true" t="shared" si="2" ref="D24:O24">SUM(D5:D23)</f>
        <v>10</v>
      </c>
      <c r="E24" s="86">
        <f t="shared" si="2"/>
        <v>2</v>
      </c>
      <c r="F24" s="86">
        <f t="shared" si="2"/>
        <v>11</v>
      </c>
      <c r="G24" s="86">
        <f t="shared" si="2"/>
        <v>7</v>
      </c>
      <c r="H24" s="86">
        <f t="shared" si="2"/>
        <v>3</v>
      </c>
      <c r="I24" s="86">
        <f t="shared" si="2"/>
        <v>25</v>
      </c>
      <c r="J24" s="86">
        <f t="shared" si="2"/>
        <v>15</v>
      </c>
      <c r="K24" s="86">
        <f t="shared" si="2"/>
        <v>8</v>
      </c>
      <c r="L24" s="86">
        <f t="shared" si="2"/>
        <v>12</v>
      </c>
      <c r="M24" s="86">
        <f t="shared" si="2"/>
        <v>15</v>
      </c>
      <c r="N24" s="86">
        <f t="shared" si="2"/>
        <v>6</v>
      </c>
      <c r="O24" s="86">
        <f t="shared" si="2"/>
        <v>3</v>
      </c>
      <c r="P24" s="17">
        <f>SUM(P5:P23)</f>
        <v>124</v>
      </c>
      <c r="Q24" s="8"/>
    </row>
  </sheetData>
  <sheetProtection/>
  <mergeCells count="17">
    <mergeCell ref="P3:P4"/>
    <mergeCell ref="A2:P2"/>
    <mergeCell ref="A3:A4"/>
    <mergeCell ref="B3:B4"/>
    <mergeCell ref="C3:C4"/>
    <mergeCell ref="D3:D4"/>
    <mergeCell ref="F3:F4"/>
    <mergeCell ref="G3:G4"/>
    <mergeCell ref="H3:H4"/>
    <mergeCell ref="I3:I4"/>
    <mergeCell ref="E3:E4"/>
    <mergeCell ref="K3:K4"/>
    <mergeCell ref="L3:L4"/>
    <mergeCell ref="M3:M4"/>
    <mergeCell ref="N3:N4"/>
    <mergeCell ref="O3:O4"/>
    <mergeCell ref="J3:J4"/>
  </mergeCells>
  <printOptions/>
  <pageMargins left="0.25" right="0.15" top="0.25" bottom="0.15" header="0.3" footer="0.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2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3.00390625" style="0" customWidth="1"/>
    <col min="2" max="2" width="6.125" style="0" customWidth="1"/>
    <col min="3" max="3" width="20.00390625" style="0" customWidth="1"/>
    <col min="4" max="4" width="13.625" style="0" customWidth="1"/>
    <col min="5" max="5" width="12.875" style="0" customWidth="1"/>
    <col min="6" max="6" width="9.875" style="0" customWidth="1"/>
    <col min="7" max="7" width="11.50390625" style="0" customWidth="1"/>
  </cols>
  <sheetData>
    <row r="1" spans="2:8" ht="26.25" customHeight="1">
      <c r="B1" s="51"/>
      <c r="C1" s="89" t="s">
        <v>207</v>
      </c>
      <c r="D1" s="89"/>
      <c r="E1" s="105"/>
      <c r="F1" s="105"/>
      <c r="G1" s="105"/>
      <c r="H1" s="7"/>
    </row>
    <row r="2" spans="2:8" ht="16.5">
      <c r="B2" s="142" t="s">
        <v>208</v>
      </c>
      <c r="C2" s="142"/>
      <c r="D2" s="142"/>
      <c r="E2" s="142"/>
      <c r="F2" s="142"/>
      <c r="G2" s="142"/>
      <c r="H2" s="143"/>
    </row>
    <row r="3" spans="2:18" ht="18.75">
      <c r="B3" s="120" t="s">
        <v>209</v>
      </c>
      <c r="C3" s="120"/>
      <c r="D3" s="120"/>
      <c r="E3" s="120"/>
      <c r="F3" s="120"/>
      <c r="G3" s="120"/>
      <c r="H3" s="143"/>
      <c r="R3" s="103"/>
    </row>
    <row r="4" spans="2:18" ht="18.75">
      <c r="B4" s="93"/>
      <c r="C4" s="93"/>
      <c r="D4" s="93"/>
      <c r="E4" s="93"/>
      <c r="F4" s="93"/>
      <c r="G4" s="93"/>
      <c r="H4" s="94"/>
      <c r="R4" s="104"/>
    </row>
    <row r="5" spans="2:8" ht="78" customHeight="1">
      <c r="B5" s="140" t="s">
        <v>0</v>
      </c>
      <c r="C5" s="138" t="s">
        <v>8</v>
      </c>
      <c r="D5" s="138" t="s">
        <v>145</v>
      </c>
      <c r="E5" s="138" t="s">
        <v>146</v>
      </c>
      <c r="F5" s="138" t="s">
        <v>147</v>
      </c>
      <c r="G5" s="140" t="s">
        <v>5</v>
      </c>
      <c r="H5" s="7"/>
    </row>
    <row r="6" spans="2:8" ht="18.75" customHeight="1">
      <c r="B6" s="141"/>
      <c r="C6" s="139"/>
      <c r="D6" s="139"/>
      <c r="E6" s="139"/>
      <c r="F6" s="139"/>
      <c r="G6" s="141"/>
      <c r="H6" s="7"/>
    </row>
    <row r="7" spans="2:8" ht="29.25" customHeight="1">
      <c r="B7" s="60">
        <v>1</v>
      </c>
      <c r="C7" s="72" t="s">
        <v>38</v>
      </c>
      <c r="D7" s="60">
        <v>1</v>
      </c>
      <c r="E7" s="60">
        <v>1</v>
      </c>
      <c r="F7" s="60"/>
      <c r="G7" s="60">
        <f>SUM(D7:F7)</f>
        <v>2</v>
      </c>
      <c r="H7" s="7"/>
    </row>
    <row r="8" spans="2:8" ht="29.25" customHeight="1">
      <c r="B8" s="60">
        <v>2</v>
      </c>
      <c r="C8" s="72" t="s">
        <v>39</v>
      </c>
      <c r="D8" s="60">
        <v>1</v>
      </c>
      <c r="E8" s="60"/>
      <c r="F8" s="60"/>
      <c r="G8" s="60">
        <f>SUM(D8:F8)</f>
        <v>1</v>
      </c>
      <c r="H8" s="7"/>
    </row>
    <row r="9" spans="2:8" ht="29.25" customHeight="1">
      <c r="B9" s="60">
        <v>3</v>
      </c>
      <c r="C9" s="72" t="s">
        <v>40</v>
      </c>
      <c r="D9" s="102">
        <v>1</v>
      </c>
      <c r="E9" s="102">
        <v>1</v>
      </c>
      <c r="F9" s="102"/>
      <c r="G9" s="60">
        <v>2</v>
      </c>
      <c r="H9" s="7"/>
    </row>
    <row r="10" spans="2:8" ht="29.25" customHeight="1">
      <c r="B10" s="60">
        <v>5</v>
      </c>
      <c r="C10" s="72" t="s">
        <v>42</v>
      </c>
      <c r="D10" s="60"/>
      <c r="E10" s="60">
        <v>1</v>
      </c>
      <c r="F10" s="60"/>
      <c r="G10" s="60">
        <f aca="true" t="shared" si="0" ref="G10:G21">SUM(D10:F10)</f>
        <v>1</v>
      </c>
      <c r="H10" s="7"/>
    </row>
    <row r="11" spans="2:8" ht="29.25" customHeight="1">
      <c r="B11" s="60">
        <v>7</v>
      </c>
      <c r="C11" s="72" t="s">
        <v>44</v>
      </c>
      <c r="D11" s="60">
        <v>2</v>
      </c>
      <c r="E11" s="60">
        <v>2</v>
      </c>
      <c r="F11" s="60"/>
      <c r="G11" s="60">
        <f t="shared" si="0"/>
        <v>4</v>
      </c>
      <c r="H11" s="7"/>
    </row>
    <row r="12" spans="2:8" ht="29.25" customHeight="1">
      <c r="B12" s="60">
        <v>9</v>
      </c>
      <c r="C12" s="72" t="s">
        <v>46</v>
      </c>
      <c r="D12" s="60">
        <v>2</v>
      </c>
      <c r="E12" s="60">
        <v>2</v>
      </c>
      <c r="F12" s="60"/>
      <c r="G12" s="60">
        <f t="shared" si="0"/>
        <v>4</v>
      </c>
      <c r="H12" s="7"/>
    </row>
    <row r="13" spans="2:8" ht="29.25" customHeight="1">
      <c r="B13" s="60">
        <v>11</v>
      </c>
      <c r="C13" s="72" t="s">
        <v>48</v>
      </c>
      <c r="D13" s="60">
        <v>1</v>
      </c>
      <c r="E13" s="60">
        <v>1</v>
      </c>
      <c r="F13" s="60"/>
      <c r="G13" s="60">
        <f t="shared" si="0"/>
        <v>2</v>
      </c>
      <c r="H13" s="7"/>
    </row>
    <row r="14" spans="2:8" ht="29.25" customHeight="1">
      <c r="B14" s="60">
        <v>12</v>
      </c>
      <c r="C14" s="72" t="s">
        <v>49</v>
      </c>
      <c r="D14" s="60">
        <v>1</v>
      </c>
      <c r="E14" s="60">
        <v>1</v>
      </c>
      <c r="F14" s="60"/>
      <c r="G14" s="60">
        <f t="shared" si="0"/>
        <v>2</v>
      </c>
      <c r="H14" s="7"/>
    </row>
    <row r="15" spans="2:8" ht="29.25" customHeight="1">
      <c r="B15" s="60">
        <v>13</v>
      </c>
      <c r="C15" s="72" t="s">
        <v>50</v>
      </c>
      <c r="D15" s="60">
        <v>1</v>
      </c>
      <c r="E15" s="60">
        <v>1</v>
      </c>
      <c r="F15" s="60"/>
      <c r="G15" s="60">
        <f t="shared" si="0"/>
        <v>2</v>
      </c>
      <c r="H15" s="7"/>
    </row>
    <row r="16" spans="2:8" ht="29.25" customHeight="1">
      <c r="B16" s="60">
        <v>14</v>
      </c>
      <c r="C16" s="72" t="s">
        <v>51</v>
      </c>
      <c r="D16" s="60">
        <v>3</v>
      </c>
      <c r="E16" s="60"/>
      <c r="F16" s="60"/>
      <c r="G16" s="60">
        <f t="shared" si="0"/>
        <v>3</v>
      </c>
      <c r="H16" s="7"/>
    </row>
    <row r="17" spans="2:8" ht="29.25" customHeight="1">
      <c r="B17" s="60">
        <v>15</v>
      </c>
      <c r="C17" s="72" t="s">
        <v>52</v>
      </c>
      <c r="D17" s="60">
        <v>1</v>
      </c>
      <c r="E17" s="60"/>
      <c r="F17" s="60"/>
      <c r="G17" s="60">
        <f t="shared" si="0"/>
        <v>1</v>
      </c>
      <c r="H17" s="7"/>
    </row>
    <row r="18" spans="2:8" ht="29.25" customHeight="1">
      <c r="B18" s="60">
        <v>16</v>
      </c>
      <c r="C18" s="72" t="s">
        <v>53</v>
      </c>
      <c r="D18" s="60">
        <v>1</v>
      </c>
      <c r="E18" s="60"/>
      <c r="F18" s="60"/>
      <c r="G18" s="60">
        <f t="shared" si="0"/>
        <v>1</v>
      </c>
      <c r="H18" s="7"/>
    </row>
    <row r="19" spans="2:8" ht="29.25" customHeight="1">
      <c r="B19" s="60">
        <v>17</v>
      </c>
      <c r="C19" s="72" t="s">
        <v>54</v>
      </c>
      <c r="D19" s="60"/>
      <c r="E19" s="60">
        <v>1</v>
      </c>
      <c r="F19" s="60"/>
      <c r="G19" s="60">
        <f t="shared" si="0"/>
        <v>1</v>
      </c>
      <c r="H19" s="7"/>
    </row>
    <row r="20" spans="2:8" ht="29.25" customHeight="1">
      <c r="B20" s="60">
        <v>18</v>
      </c>
      <c r="C20" s="72" t="s">
        <v>55</v>
      </c>
      <c r="D20" s="60"/>
      <c r="E20" s="60">
        <v>1</v>
      </c>
      <c r="F20" s="60"/>
      <c r="G20" s="60">
        <f t="shared" si="0"/>
        <v>1</v>
      </c>
      <c r="H20" s="7"/>
    </row>
    <row r="21" spans="2:8" ht="29.25" customHeight="1">
      <c r="B21" s="60">
        <v>19</v>
      </c>
      <c r="C21" s="72" t="s">
        <v>56</v>
      </c>
      <c r="D21" s="60">
        <v>1</v>
      </c>
      <c r="E21" s="60">
        <v>1</v>
      </c>
      <c r="F21" s="60"/>
      <c r="G21" s="60">
        <f t="shared" si="0"/>
        <v>2</v>
      </c>
      <c r="H21" s="7"/>
    </row>
    <row r="22" spans="2:8" ht="29.25" customHeight="1">
      <c r="B22" s="98"/>
      <c r="C22" s="92" t="s">
        <v>57</v>
      </c>
      <c r="D22" s="92">
        <f>SUM(D7:D21)</f>
        <v>16</v>
      </c>
      <c r="E22" s="92">
        <f>SUM(E7:E21)</f>
        <v>13</v>
      </c>
      <c r="F22" s="92">
        <v>0</v>
      </c>
      <c r="G22" s="92">
        <f>SUM(G7:G21)</f>
        <v>29</v>
      </c>
      <c r="H22" s="7"/>
    </row>
  </sheetData>
  <sheetProtection/>
  <mergeCells count="9">
    <mergeCell ref="F5:F6"/>
    <mergeCell ref="B5:B6"/>
    <mergeCell ref="B2:G2"/>
    <mergeCell ref="B3:G3"/>
    <mergeCell ref="G5:G6"/>
    <mergeCell ref="H2:H3"/>
    <mergeCell ref="C5:C6"/>
    <mergeCell ref="D5:D6"/>
    <mergeCell ref="E5:E6"/>
  </mergeCells>
  <printOptions/>
  <pageMargins left="0.95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3">
      <selection activeCell="G3" sqref="G3"/>
    </sheetView>
  </sheetViews>
  <sheetFormatPr defaultColWidth="9.00390625" defaultRowHeight="14.25"/>
  <cols>
    <col min="1" max="1" width="4.50390625" style="2" customWidth="1"/>
    <col min="2" max="2" width="14.50390625" style="30" customWidth="1"/>
    <col min="3" max="4" width="6.625" style="2" customWidth="1"/>
    <col min="5" max="5" width="5.625" style="2" customWidth="1"/>
    <col min="6" max="9" width="7.625" style="2" customWidth="1"/>
    <col min="10" max="10" width="6.50390625" style="2" customWidth="1"/>
    <col min="11" max="11" width="7.625" style="2" customWidth="1"/>
    <col min="12" max="12" width="6.125" style="2" customWidth="1"/>
    <col min="13" max="13" width="6.25390625" style="2" customWidth="1"/>
    <col min="14" max="16" width="7.625" style="2" customWidth="1"/>
    <col min="17" max="17" width="7.125" style="2" customWidth="1"/>
    <col min="18" max="18" width="6.50390625" style="2" customWidth="1"/>
  </cols>
  <sheetData>
    <row r="1" ht="7.5" customHeight="1"/>
    <row r="2" spans="1:19" ht="19.5">
      <c r="A2" s="144" t="s">
        <v>252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7"/>
    </row>
    <row r="3" spans="1:19" ht="74.25" customHeight="1">
      <c r="A3" s="21" t="s">
        <v>0</v>
      </c>
      <c r="B3" s="27" t="s">
        <v>8</v>
      </c>
      <c r="C3" s="22" t="s">
        <v>58</v>
      </c>
      <c r="D3" s="22" t="s">
        <v>59</v>
      </c>
      <c r="E3" s="22" t="s">
        <v>60</v>
      </c>
      <c r="F3" s="22" t="s">
        <v>61</v>
      </c>
      <c r="G3" s="22" t="s">
        <v>62</v>
      </c>
      <c r="H3" s="22" t="s">
        <v>30</v>
      </c>
      <c r="I3" s="22" t="s">
        <v>261</v>
      </c>
      <c r="J3" s="22" t="s">
        <v>242</v>
      </c>
      <c r="K3" s="22" t="s">
        <v>218</v>
      </c>
      <c r="L3" s="106" t="s">
        <v>262</v>
      </c>
      <c r="M3" s="22" t="s">
        <v>63</v>
      </c>
      <c r="N3" s="22" t="s">
        <v>35</v>
      </c>
      <c r="O3" s="22" t="s">
        <v>64</v>
      </c>
      <c r="P3" s="22" t="s">
        <v>65</v>
      </c>
      <c r="Q3" s="22" t="s">
        <v>37</v>
      </c>
      <c r="R3" s="22" t="s">
        <v>5</v>
      </c>
      <c r="S3" s="7"/>
    </row>
    <row r="4" spans="1:19" ht="22.5" customHeight="1">
      <c r="A4" s="23">
        <v>1</v>
      </c>
      <c r="B4" s="28" t="s">
        <v>66</v>
      </c>
      <c r="C4" s="23"/>
      <c r="D4" s="23">
        <v>1</v>
      </c>
      <c r="E4" s="23"/>
      <c r="F4" s="23"/>
      <c r="G4" s="23"/>
      <c r="H4" s="23">
        <v>1</v>
      </c>
      <c r="I4" s="23"/>
      <c r="J4" s="23"/>
      <c r="K4" s="23">
        <v>1</v>
      </c>
      <c r="L4" s="23"/>
      <c r="M4" s="23"/>
      <c r="N4" s="23">
        <v>2</v>
      </c>
      <c r="O4" s="23">
        <v>1</v>
      </c>
      <c r="P4" s="23"/>
      <c r="Q4" s="23"/>
      <c r="R4" s="17">
        <f aca="true" t="shared" si="0" ref="R4:R24">SUM(C4:Q4)</f>
        <v>6</v>
      </c>
      <c r="S4" s="7"/>
    </row>
    <row r="5" spans="1:19" ht="22.5" customHeight="1">
      <c r="A5" s="23">
        <v>2</v>
      </c>
      <c r="B5" s="28" t="s">
        <v>67</v>
      </c>
      <c r="C5" s="23">
        <v>1</v>
      </c>
      <c r="D5" s="23"/>
      <c r="E5" s="23"/>
      <c r="F5" s="23"/>
      <c r="G5" s="23"/>
      <c r="H5" s="23">
        <v>1</v>
      </c>
      <c r="I5" s="23"/>
      <c r="J5" s="23">
        <v>1</v>
      </c>
      <c r="K5" s="23">
        <v>2</v>
      </c>
      <c r="L5" s="23"/>
      <c r="M5" s="23">
        <v>1</v>
      </c>
      <c r="N5" s="23">
        <v>2</v>
      </c>
      <c r="O5" s="23">
        <v>1</v>
      </c>
      <c r="P5" s="23">
        <v>1</v>
      </c>
      <c r="Q5" s="23"/>
      <c r="R5" s="17">
        <f t="shared" si="0"/>
        <v>10</v>
      </c>
      <c r="S5" s="7"/>
    </row>
    <row r="6" spans="1:19" ht="22.5" customHeight="1">
      <c r="A6" s="23">
        <v>3</v>
      </c>
      <c r="B6" s="28" t="s">
        <v>68</v>
      </c>
      <c r="C6" s="23">
        <v>1</v>
      </c>
      <c r="D6" s="23">
        <v>1</v>
      </c>
      <c r="E6" s="23"/>
      <c r="F6" s="23"/>
      <c r="G6" s="23"/>
      <c r="H6" s="23"/>
      <c r="I6" s="23"/>
      <c r="J6" s="23">
        <v>1</v>
      </c>
      <c r="K6" s="23"/>
      <c r="L6" s="23"/>
      <c r="M6" s="23">
        <v>1</v>
      </c>
      <c r="N6" s="23"/>
      <c r="O6" s="23"/>
      <c r="P6" s="23">
        <v>1</v>
      </c>
      <c r="Q6" s="23"/>
      <c r="R6" s="17">
        <f t="shared" si="0"/>
        <v>5</v>
      </c>
      <c r="S6" s="7"/>
    </row>
    <row r="7" spans="1:19" ht="22.5" customHeight="1">
      <c r="A7" s="23">
        <v>4</v>
      </c>
      <c r="B7" s="28" t="s">
        <v>69</v>
      </c>
      <c r="C7" s="23"/>
      <c r="D7" s="23"/>
      <c r="E7" s="23"/>
      <c r="F7" s="23"/>
      <c r="G7" s="23"/>
      <c r="H7" s="23"/>
      <c r="I7" s="23">
        <v>1</v>
      </c>
      <c r="J7" s="23"/>
      <c r="K7" s="23">
        <v>1</v>
      </c>
      <c r="L7" s="23"/>
      <c r="M7" s="23">
        <v>1</v>
      </c>
      <c r="N7" s="23">
        <v>1</v>
      </c>
      <c r="O7" s="23">
        <v>1</v>
      </c>
      <c r="P7" s="23"/>
      <c r="Q7" s="23"/>
      <c r="R7" s="17">
        <f t="shared" si="0"/>
        <v>5</v>
      </c>
      <c r="S7" s="7"/>
    </row>
    <row r="8" spans="1:19" ht="22.5" customHeight="1">
      <c r="A8" s="23">
        <v>5</v>
      </c>
      <c r="B8" s="28" t="s">
        <v>79</v>
      </c>
      <c r="C8" s="23"/>
      <c r="D8" s="23">
        <v>1</v>
      </c>
      <c r="E8" s="23"/>
      <c r="F8" s="23"/>
      <c r="G8" s="23"/>
      <c r="H8" s="23"/>
      <c r="I8" s="23">
        <v>1</v>
      </c>
      <c r="J8" s="23"/>
      <c r="K8" s="23">
        <v>2</v>
      </c>
      <c r="L8" s="23"/>
      <c r="M8" s="23"/>
      <c r="N8" s="23">
        <v>2</v>
      </c>
      <c r="O8" s="23">
        <v>1</v>
      </c>
      <c r="P8" s="23"/>
      <c r="Q8" s="23"/>
      <c r="R8" s="17">
        <f t="shared" si="0"/>
        <v>7</v>
      </c>
      <c r="S8" s="7"/>
    </row>
    <row r="9" spans="1:19" ht="22.5" customHeight="1">
      <c r="A9" s="23">
        <v>6</v>
      </c>
      <c r="B9" s="28" t="s">
        <v>70</v>
      </c>
      <c r="C9" s="23"/>
      <c r="D9" s="23">
        <v>1</v>
      </c>
      <c r="E9" s="23"/>
      <c r="F9" s="23">
        <v>1</v>
      </c>
      <c r="G9" s="23"/>
      <c r="H9" s="23">
        <v>1</v>
      </c>
      <c r="I9" s="23"/>
      <c r="J9" s="23"/>
      <c r="K9" s="23">
        <v>1</v>
      </c>
      <c r="L9" s="23"/>
      <c r="M9" s="23">
        <v>1</v>
      </c>
      <c r="N9" s="23"/>
      <c r="O9" s="23">
        <v>1</v>
      </c>
      <c r="P9" s="23">
        <v>1</v>
      </c>
      <c r="Q9" s="23"/>
      <c r="R9" s="17">
        <f t="shared" si="0"/>
        <v>7</v>
      </c>
      <c r="S9" s="7"/>
    </row>
    <row r="10" spans="1:19" ht="22.5" customHeight="1">
      <c r="A10" s="23">
        <v>7</v>
      </c>
      <c r="B10" s="28" t="s">
        <v>71</v>
      </c>
      <c r="C10" s="23"/>
      <c r="D10" s="23">
        <v>1</v>
      </c>
      <c r="E10" s="23"/>
      <c r="F10" s="23">
        <v>1</v>
      </c>
      <c r="G10" s="23"/>
      <c r="H10" s="24"/>
      <c r="I10" s="23"/>
      <c r="J10" s="23"/>
      <c r="K10" s="23">
        <v>2</v>
      </c>
      <c r="L10" s="23"/>
      <c r="M10" s="23">
        <v>1</v>
      </c>
      <c r="N10" s="23">
        <v>1</v>
      </c>
      <c r="O10" s="23">
        <v>1</v>
      </c>
      <c r="P10" s="23"/>
      <c r="Q10" s="23"/>
      <c r="R10" s="17">
        <f t="shared" si="0"/>
        <v>7</v>
      </c>
      <c r="S10" s="7"/>
    </row>
    <row r="11" spans="1:19" ht="22.5" customHeight="1">
      <c r="A11" s="23">
        <v>8</v>
      </c>
      <c r="B11" s="28" t="s">
        <v>72</v>
      </c>
      <c r="C11" s="23"/>
      <c r="D11" s="23">
        <v>1</v>
      </c>
      <c r="E11" s="23"/>
      <c r="F11" s="23"/>
      <c r="G11" s="23"/>
      <c r="H11" s="23"/>
      <c r="I11" s="23"/>
      <c r="J11" s="23"/>
      <c r="K11" s="23">
        <v>2</v>
      </c>
      <c r="L11" s="23"/>
      <c r="M11" s="23"/>
      <c r="N11" s="23"/>
      <c r="O11" s="23">
        <v>1</v>
      </c>
      <c r="P11" s="23"/>
      <c r="Q11" s="23"/>
      <c r="R11" s="17">
        <f t="shared" si="0"/>
        <v>4</v>
      </c>
      <c r="S11" s="7"/>
    </row>
    <row r="12" spans="1:19" ht="22.5" customHeight="1">
      <c r="A12" s="23">
        <v>9</v>
      </c>
      <c r="B12" s="28" t="s">
        <v>73</v>
      </c>
      <c r="C12" s="23">
        <v>1</v>
      </c>
      <c r="D12" s="23"/>
      <c r="E12" s="23">
        <v>1</v>
      </c>
      <c r="F12" s="23"/>
      <c r="G12" s="23"/>
      <c r="H12" s="23">
        <v>1</v>
      </c>
      <c r="I12" s="23"/>
      <c r="J12" s="23"/>
      <c r="K12" s="23">
        <v>2</v>
      </c>
      <c r="L12" s="23"/>
      <c r="M12" s="23"/>
      <c r="N12" s="23"/>
      <c r="O12" s="23">
        <v>1</v>
      </c>
      <c r="P12" s="23"/>
      <c r="Q12" s="23"/>
      <c r="R12" s="17">
        <f t="shared" si="0"/>
        <v>6</v>
      </c>
      <c r="S12" s="7"/>
    </row>
    <row r="13" spans="1:19" ht="22.5" customHeight="1">
      <c r="A13" s="23">
        <v>10</v>
      </c>
      <c r="B13" s="28" t="s">
        <v>74</v>
      </c>
      <c r="C13" s="23">
        <v>1</v>
      </c>
      <c r="D13" s="23"/>
      <c r="E13" s="23"/>
      <c r="F13" s="23">
        <v>1</v>
      </c>
      <c r="G13" s="23"/>
      <c r="H13" s="23"/>
      <c r="I13" s="23">
        <v>1</v>
      </c>
      <c r="J13" s="23"/>
      <c r="K13" s="23">
        <v>2</v>
      </c>
      <c r="L13" s="23"/>
      <c r="M13" s="23">
        <v>1</v>
      </c>
      <c r="N13" s="23">
        <v>2</v>
      </c>
      <c r="O13" s="23">
        <v>1</v>
      </c>
      <c r="P13" s="23">
        <v>1</v>
      </c>
      <c r="Q13" s="23"/>
      <c r="R13" s="17">
        <f t="shared" si="0"/>
        <v>10</v>
      </c>
      <c r="S13" s="7"/>
    </row>
    <row r="14" spans="1:19" ht="22.5" customHeight="1">
      <c r="A14" s="23">
        <v>11</v>
      </c>
      <c r="B14" s="28" t="s">
        <v>75</v>
      </c>
      <c r="C14" s="23"/>
      <c r="D14" s="23">
        <v>1</v>
      </c>
      <c r="E14" s="23">
        <v>1</v>
      </c>
      <c r="F14" s="23"/>
      <c r="G14" s="23"/>
      <c r="H14" s="23">
        <v>1</v>
      </c>
      <c r="I14" s="23"/>
      <c r="J14" s="23"/>
      <c r="K14" s="23">
        <v>2</v>
      </c>
      <c r="L14" s="23"/>
      <c r="M14" s="23">
        <v>2</v>
      </c>
      <c r="N14" s="23"/>
      <c r="O14" s="23">
        <v>1</v>
      </c>
      <c r="P14" s="23"/>
      <c r="Q14" s="23"/>
      <c r="R14" s="17">
        <f t="shared" si="0"/>
        <v>8</v>
      </c>
      <c r="S14" s="7"/>
    </row>
    <row r="15" spans="1:19" ht="22.5" customHeight="1">
      <c r="A15" s="23">
        <v>12</v>
      </c>
      <c r="B15" s="28" t="s">
        <v>76</v>
      </c>
      <c r="C15" s="23"/>
      <c r="D15" s="23"/>
      <c r="E15" s="23">
        <v>1</v>
      </c>
      <c r="F15" s="23"/>
      <c r="G15" s="23"/>
      <c r="H15" s="23"/>
      <c r="I15" s="23">
        <v>1</v>
      </c>
      <c r="J15" s="23"/>
      <c r="K15" s="23">
        <v>1</v>
      </c>
      <c r="L15" s="23"/>
      <c r="M15" s="23"/>
      <c r="N15" s="23"/>
      <c r="O15" s="23">
        <v>1</v>
      </c>
      <c r="P15" s="23"/>
      <c r="Q15" s="23"/>
      <c r="R15" s="17">
        <f t="shared" si="0"/>
        <v>4</v>
      </c>
      <c r="S15" s="7"/>
    </row>
    <row r="16" spans="1:19" ht="22.5" customHeight="1">
      <c r="A16" s="23">
        <v>13</v>
      </c>
      <c r="B16" s="28" t="s">
        <v>77</v>
      </c>
      <c r="C16" s="23"/>
      <c r="D16" s="23"/>
      <c r="E16" s="23"/>
      <c r="F16" s="23"/>
      <c r="G16" s="23">
        <v>1</v>
      </c>
      <c r="H16" s="23"/>
      <c r="I16" s="23"/>
      <c r="J16" s="23"/>
      <c r="K16" s="23"/>
      <c r="L16" s="23"/>
      <c r="M16" s="26"/>
      <c r="N16" s="26"/>
      <c r="O16" s="26"/>
      <c r="P16" s="26"/>
      <c r="Q16" s="26"/>
      <c r="R16" s="17">
        <f t="shared" si="0"/>
        <v>1</v>
      </c>
      <c r="S16" s="7"/>
    </row>
    <row r="17" spans="1:19" ht="22.5" customHeight="1">
      <c r="A17" s="23">
        <v>14</v>
      </c>
      <c r="B17" s="28" t="s">
        <v>51</v>
      </c>
      <c r="C17" s="23"/>
      <c r="D17" s="23"/>
      <c r="E17" s="23"/>
      <c r="F17" s="23"/>
      <c r="G17" s="23"/>
      <c r="H17" s="23">
        <v>2</v>
      </c>
      <c r="I17" s="23"/>
      <c r="J17" s="23">
        <v>2</v>
      </c>
      <c r="K17" s="23">
        <v>4</v>
      </c>
      <c r="L17" s="23">
        <v>1</v>
      </c>
      <c r="M17" s="23">
        <v>2</v>
      </c>
      <c r="N17" s="23">
        <v>2</v>
      </c>
      <c r="O17" s="23">
        <v>2</v>
      </c>
      <c r="P17" s="23">
        <v>2</v>
      </c>
      <c r="Q17" s="23">
        <v>1</v>
      </c>
      <c r="R17" s="17">
        <f t="shared" si="0"/>
        <v>18</v>
      </c>
      <c r="S17" s="7"/>
    </row>
    <row r="18" spans="1:19" ht="22.5" customHeight="1">
      <c r="A18" s="23">
        <v>15</v>
      </c>
      <c r="B18" s="28" t="s">
        <v>52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7">
        <f t="shared" si="0"/>
        <v>0</v>
      </c>
      <c r="S18" s="7"/>
    </row>
    <row r="19" spans="1:19" ht="22.5" customHeight="1">
      <c r="A19" s="23">
        <v>16</v>
      </c>
      <c r="B19" s="28" t="s">
        <v>53</v>
      </c>
      <c r="C19" s="23"/>
      <c r="D19" s="23"/>
      <c r="E19" s="23"/>
      <c r="F19" s="23"/>
      <c r="G19" s="23">
        <v>1</v>
      </c>
      <c r="H19" s="23"/>
      <c r="I19" s="23"/>
      <c r="J19" s="23"/>
      <c r="K19" s="23">
        <v>1</v>
      </c>
      <c r="L19" s="23"/>
      <c r="M19" s="23"/>
      <c r="N19" s="23"/>
      <c r="O19" s="23">
        <v>1</v>
      </c>
      <c r="P19" s="23"/>
      <c r="Q19" s="23"/>
      <c r="R19" s="17">
        <f t="shared" si="0"/>
        <v>3</v>
      </c>
      <c r="S19" s="7"/>
    </row>
    <row r="20" spans="1:19" ht="22.5" customHeight="1">
      <c r="A20" s="23">
        <v>17</v>
      </c>
      <c r="B20" s="28" t="s">
        <v>54</v>
      </c>
      <c r="C20" s="23"/>
      <c r="D20" s="23"/>
      <c r="E20" s="23"/>
      <c r="F20" s="23"/>
      <c r="G20" s="23">
        <v>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7">
        <f t="shared" si="0"/>
        <v>1</v>
      </c>
      <c r="S20" s="7"/>
    </row>
    <row r="21" spans="1:19" ht="22.5" customHeight="1">
      <c r="A21" s="23">
        <v>18</v>
      </c>
      <c r="B21" s="28" t="s">
        <v>55</v>
      </c>
      <c r="C21" s="23"/>
      <c r="D21" s="23"/>
      <c r="E21" s="23"/>
      <c r="F21" s="23"/>
      <c r="G21" s="23">
        <v>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7">
        <f t="shared" si="0"/>
        <v>1</v>
      </c>
      <c r="S21" s="7"/>
    </row>
    <row r="22" spans="1:19" ht="22.5" customHeight="1">
      <c r="A22" s="23">
        <v>19</v>
      </c>
      <c r="B22" s="28" t="s">
        <v>56</v>
      </c>
      <c r="C22" s="23"/>
      <c r="D22" s="23"/>
      <c r="E22" s="23"/>
      <c r="F22" s="23"/>
      <c r="G22" s="23"/>
      <c r="H22" s="23"/>
      <c r="I22" s="23">
        <v>1</v>
      </c>
      <c r="J22" s="23"/>
      <c r="K22" s="23">
        <v>1</v>
      </c>
      <c r="L22" s="23"/>
      <c r="M22" s="23">
        <v>1</v>
      </c>
      <c r="N22" s="23">
        <v>1</v>
      </c>
      <c r="O22" s="23">
        <v>1</v>
      </c>
      <c r="P22" s="23"/>
      <c r="Q22" s="23"/>
      <c r="R22" s="17">
        <f t="shared" si="0"/>
        <v>5</v>
      </c>
      <c r="S22" s="7"/>
    </row>
    <row r="23" spans="1:19" ht="22.5" customHeight="1">
      <c r="A23" s="23">
        <v>20</v>
      </c>
      <c r="B23" s="28" t="s">
        <v>78</v>
      </c>
      <c r="C23" s="23"/>
      <c r="D23" s="23"/>
      <c r="E23" s="23"/>
      <c r="F23" s="23">
        <v>1</v>
      </c>
      <c r="G23" s="23"/>
      <c r="H23" s="23"/>
      <c r="I23" s="23"/>
      <c r="J23" s="23"/>
      <c r="K23" s="23">
        <v>1</v>
      </c>
      <c r="L23" s="23"/>
      <c r="M23" s="23"/>
      <c r="N23" s="23">
        <v>1</v>
      </c>
      <c r="O23" s="23">
        <v>1</v>
      </c>
      <c r="P23" s="23"/>
      <c r="Q23" s="23"/>
      <c r="R23" s="17">
        <f t="shared" si="0"/>
        <v>4</v>
      </c>
      <c r="S23" s="7"/>
    </row>
    <row r="24" spans="1:19" ht="22.5" customHeight="1">
      <c r="A24" s="10"/>
      <c r="B24" s="29" t="s">
        <v>57</v>
      </c>
      <c r="C24" s="17">
        <f>SUM(C4:C23)</f>
        <v>4</v>
      </c>
      <c r="D24" s="17">
        <f aca="true" t="shared" si="1" ref="D24:Q24">SUM(D4:D23)</f>
        <v>7</v>
      </c>
      <c r="E24" s="17">
        <f t="shared" si="1"/>
        <v>3</v>
      </c>
      <c r="F24" s="17">
        <f t="shared" si="1"/>
        <v>4</v>
      </c>
      <c r="G24" s="17">
        <f t="shared" si="1"/>
        <v>4</v>
      </c>
      <c r="H24" s="17">
        <f t="shared" si="1"/>
        <v>7</v>
      </c>
      <c r="I24" s="17">
        <f t="shared" si="1"/>
        <v>5</v>
      </c>
      <c r="J24" s="17">
        <f t="shared" si="1"/>
        <v>4</v>
      </c>
      <c r="K24" s="17">
        <f>SUM(K4:K23)</f>
        <v>25</v>
      </c>
      <c r="L24" s="90">
        <v>1</v>
      </c>
      <c r="M24" s="17">
        <f t="shared" si="1"/>
        <v>11</v>
      </c>
      <c r="N24" s="17">
        <f t="shared" si="1"/>
        <v>14</v>
      </c>
      <c r="O24" s="17">
        <f>SUM(O4:O23)</f>
        <v>16</v>
      </c>
      <c r="P24" s="17">
        <f t="shared" si="1"/>
        <v>6</v>
      </c>
      <c r="Q24" s="17">
        <f t="shared" si="1"/>
        <v>1</v>
      </c>
      <c r="R24" s="17">
        <f t="shared" si="0"/>
        <v>112</v>
      </c>
      <c r="S24" s="7"/>
    </row>
  </sheetData>
  <sheetProtection/>
  <mergeCells count="1">
    <mergeCell ref="A2:R2"/>
  </mergeCells>
  <printOptions/>
  <pageMargins left="0.15" right="0.1" top="0.25" bottom="0.25" header="0.3" footer="0.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Vanxuan</cp:lastModifiedBy>
  <cp:lastPrinted>2019-03-11T09:35:05Z</cp:lastPrinted>
  <dcterms:created xsi:type="dcterms:W3CDTF">2014-11-04T14:28:20Z</dcterms:created>
  <dcterms:modified xsi:type="dcterms:W3CDTF">2019-03-13T10:03:50Z</dcterms:modified>
  <cp:category/>
  <cp:version/>
  <cp:contentType/>
  <cp:contentStatus/>
</cp:coreProperties>
</file>